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1" sheetId="2" r:id="rId2"/>
  </sheets>
  <externalReferences>
    <externalReference r:id="rId5"/>
  </externalReferences>
  <definedNames>
    <definedName name="_xlnm.Print_Area" localSheetId="1">'1'!$A$1:$F$201</definedName>
  </definedNames>
  <calcPr fullCalcOnLoad="1"/>
</workbook>
</file>

<file path=xl/sharedStrings.xml><?xml version="1.0" encoding="utf-8"?>
<sst xmlns="http://schemas.openxmlformats.org/spreadsheetml/2006/main" count="367" uniqueCount="120">
  <si>
    <t>Предмет закупівлі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</si>
  <si>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</si>
  <si>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</si>
  <si>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</si>
  <si>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</si>
  <si>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2 </t>
  </si>
  <si>
    <t>5 </t>
  </si>
  <si>
    <t>РАЗОМ :</t>
  </si>
  <si>
    <t>РАЗОМ:</t>
  </si>
  <si>
    <t>УСЬОГО :</t>
  </si>
  <si>
    <t>Комунальний заклад охорони здоров’я «Харківська міська клінічна лікарня швидкої та невідкладної медичної допомоги ім. проф. О.І.Мещанінова»</t>
  </si>
  <si>
    <t xml:space="preserve">(найменування замовника, код за ЄДРПОУ) </t>
  </si>
  <si>
    <t>1</t>
  </si>
  <si>
    <t>3</t>
  </si>
  <si>
    <t>4</t>
  </si>
  <si>
    <t>6</t>
  </si>
  <si>
    <t>2210</t>
  </si>
  <si>
    <t>2220</t>
  </si>
  <si>
    <t>2230</t>
  </si>
  <si>
    <t>2240</t>
  </si>
  <si>
    <t xml:space="preserve">                                                        код за ЄДРПОУ 02003557                                                     </t>
  </si>
  <si>
    <t>Код КЕКВ (для бюджетних коштів)</t>
  </si>
  <si>
    <t>-</t>
  </si>
  <si>
    <r>
      <t xml:space="preserve">Голова комітету з конкурсних торгів     ____________________  </t>
    </r>
    <r>
      <rPr>
        <u val="single"/>
        <sz val="14"/>
        <rFont val="Times New Roman"/>
        <family val="1"/>
      </rPr>
      <t>В.О. Манойло</t>
    </r>
  </si>
  <si>
    <t>21.20.1 Ліки  (ліки)</t>
  </si>
  <si>
    <t>21.20.1 Ліки  (ліки для інфузій)</t>
  </si>
  <si>
    <t>на 2016 рік</t>
  </si>
  <si>
    <t>32.50.1 Інструменти і прилади медичні, хірургічні та стоматологічні (33141000-0 Медичні матеріали нехімічні та гематологічні одноразового застосування (перев'язувальні матеріали, шприці, голки, катетери, канюлі та аналогічний інструментарій)</t>
  </si>
  <si>
    <t>20.59.1 Фотопластинки й фотоплівки, плівка для миттєвого друку; фотохімікати та фотографічні незмішані  речовини (24931000-9 Фотопластини ти фотоплівки (рентгенплівка та хімічні реактиви для її обробки)</t>
  </si>
  <si>
    <t>96.01.1 Послуги щодо прання та хімічного чищення текстильних і хутряних виробів (98310000-9 Послуги з прання і сухого чищення (прання білизни)</t>
  </si>
  <si>
    <t>86.90.1 Послуги у сфері охорони здоров'я, інші (85323000-9 Соціально орієнтовані послуги у сфері охорони здоров’я (послуги спеціальних санітарних автомобілів)</t>
  </si>
  <si>
    <t>71.20.1 Послуги щодо технічного випробовування й аналізування (71630000-3 Послуги з технічного огляду та випробовувань (повірка засобів вимірювальної техніки))</t>
  </si>
  <si>
    <t>56.29.2 Послуги їдалень (55511000-5 Послуги їдалень та інших кафе закритого типу (харчування донорів))</t>
  </si>
  <si>
    <t>10.61.3 Крупи, крупка, гранули та інші продукти з зерна зернових культур (15613000-8 Продукція із зерна зернових культур (крупи))</t>
  </si>
  <si>
    <t>10.61.1 Рис напівобрушений чи повністю обрушений, або лущений чи дроблений (15614000-5 Рис оброблений ( рис))</t>
  </si>
  <si>
    <t>10.73.1 Макарони, локшина, кускус і подібні борошняні вироби (15850000-1 Макаронні вироби (макарони))</t>
  </si>
  <si>
    <t>10.61.2 Борошно зернових і овочевих культур; їхні суміші (15612000-1 Борошно зернових та овочевих культур і супутня продукція (борошно пшеничне))</t>
  </si>
  <si>
    <t>10.51.3 Масло вершкове та молочні пасти (15530000-2 Вершкове масло (масло вершкове))</t>
  </si>
  <si>
    <t>01.13.5 Корнеплоди та бульби їстівні з високим умістом крохмалю та інуліну (03212000-0 Картопля та сушені овочі (картопля))</t>
  </si>
  <si>
    <t>01.13.1 Овочі листкові (03221000-6 Овочі (капуста))</t>
  </si>
  <si>
    <t>01.13.4 Овочі коренеплідні, цибулинні та бульбоплідні (03221000-6 Овочі (морква, цибуля, буряк))</t>
  </si>
  <si>
    <t>01.11.7 Овочі бобові сушені (03221000-6 Овочі (горох))</t>
  </si>
  <si>
    <t>10.39.1 Плоди та овочі, оброблені та законсервовані, крім картоплі (15331000-7 Оброблені овочі (концентроване томатне пюре))</t>
  </si>
  <si>
    <t>10.83.1 Чай і кава, оброблені (15863000-5 Чай (чай))</t>
  </si>
  <si>
    <t>10.81.1 Цукор-сирець, тростинний і очищений тростинний чи буряковий цукор (сахароза); меляса (15831000-2 Цукор (цукор))</t>
  </si>
  <si>
    <t>10.51.1 Молоко та вершки, рідинні, оброблені (15511000-3 Молоко (молоко))</t>
  </si>
  <si>
    <t>10.12.2 М'ясо свійської птиці, заморожене (15112000-6 М’ясо свійської птиці (чверть куряча))</t>
  </si>
  <si>
    <t>01.47.2 Яйця у шкаралупі, свіжі (03142000-8 Продукція тваринництва (яйця курячі))</t>
  </si>
  <si>
    <t>10.71.1 Вироби хлібобулочні, кондитерські та кулінарні, борошняні, нетривалого зберігання (15811000-6 Хлібопродукти (хліб пшеничний, житньо-пшеничний))</t>
  </si>
  <si>
    <t>17.12.7 Папір і картон оброблені (30197000-6 Дрібне канцелярське приладдя (папір для друку, ксерографії))</t>
  </si>
  <si>
    <t>17.23.1 Вироби канцелярські, паперові (22458000-5 Друкована продукція на замовлення (бланки))</t>
  </si>
  <si>
    <t>58.19.1 Послуги щодо видавання друкованої продукції, інші (30199000-0 Паперове канцелярське приладдя та інші паперові вироби (потові набори))</t>
  </si>
  <si>
    <t>20.41.3 Мило, засоби мийні та засоби для чищення (39830000-9 Продукція для чищення (мило господарське, пральний порошок, сода кальцинована))</t>
  </si>
  <si>
    <t>19.20.2 Паливо рідинне та газ; оливи мастильні (09132000-3 Бензин (бензин))</t>
  </si>
  <si>
    <t>13.92.1 Вироби текстильні готові для домашнього господарства (39512000-4 Постільна білизна (простирадло))</t>
  </si>
  <si>
    <t>14.12.3 Одяг робочий, інший (33199000-1 Одяг для медичного персоналу (халати медичні))</t>
  </si>
  <si>
    <t>28.14.1Крани, вентилі, клапани та подібні вироби до труб, котлів, резервуарів, цистерн і подібних виробів (44411000-4 Санітарна техніка (крани, умивальники))</t>
  </si>
  <si>
    <t>20.30.2 Фарби та лаки, інші, та пов'язана з ними продукція; барвники художні та друкарські чорнила (44111000-1 Будівельні матеріали (емаль))</t>
  </si>
  <si>
    <t>32.99.5 Вироби, інші, н. в. і. у. (35814000-3 Протигази (протигази))</t>
  </si>
  <si>
    <t>27.12.4 Частини електричної розподільчої та керувальної апаратури (31214000-9 Розподільні пристрої (автомати для розподільчих щитків))</t>
  </si>
  <si>
    <t>20% від договору 2015 року</t>
  </si>
  <si>
    <t>96.01.1 Послуги щодо прання та хімічного чищення текстильних і хутряних виробів (прання білизни)</t>
  </si>
  <si>
    <t>86.90.1 Послуги у сфері охорони здоров'я, інші (послуги спеціальних санітарних автомобілів)</t>
  </si>
  <si>
    <t>33.12.1 Ремонтування та технічне обслуговування машин загальної призначеності (50532000-3 Послуги з ремонту і технічного обслуговування електричної техніки, апаратури та супутнього обладнання (технічне обслуговування холодильного та кухонного технологічного обладнання харчоблоку))</t>
  </si>
  <si>
    <t>71.20.1 Послуги щодо технічного випробовування й аналізування (50411000-9 Послуги з ремонту і технічного обслуговування вимірювальних приладів (повірка водомірів))</t>
  </si>
  <si>
    <t>33.12.1 Ремонтування та технічне обслуговування машин загальної призначеності (50750000-7 Послуги з технічного обслуговування ліфтів (технічне обслуговування ліфтів))</t>
  </si>
  <si>
    <t>64.19.3 Послуги щодо грошового посередництва, інші, н. в. і. у. (66110000-4 Банківські послуги (послуги банку))</t>
  </si>
  <si>
    <t>33.13.1 Ремонтування та технічне обслуговування електронного й оптичного устаткування (50420000-5 Послуги з ремонту і технічного обслуговування медичного та хірургічного обладнання (поточний ремонт обладнання))</t>
  </si>
  <si>
    <t>61.10.1 Послуги щодо передавання даних і повідомлень (64211000-8 Послуги громадського телефонного зв’язку (послуги зв’язку))</t>
  </si>
  <si>
    <t>86.10.1 Послуги лікувальних закладів (85111000-0 Послуги лікувальних закладів (проведення наркооглядів))</t>
  </si>
  <si>
    <r>
      <t>84.24.1 Послуги у сфері громадського порядку та громадської безпеки</t>
    </r>
    <r>
      <rPr>
        <sz val="10"/>
        <color indexed="8"/>
        <rFont val="Times New Roman"/>
        <family val="1"/>
      </rPr>
      <t xml:space="preserve"> (79711000-1 Послуги з моніторингу сигналів тривоги, що надходять з пристроїв охоронної сигналізації (автоматична охорона кімнат наркотиків та каси та технічне обслуговування засобів охоронної сигналізації))</t>
    </r>
  </si>
  <si>
    <t>45.20.2 Технічне обслуговування та ремонтування інших автотранспортних засобів (50112000-3 Послуги з ремонту і технічного обслуговування автомобілів (почний ремонт автомобілів))</t>
  </si>
  <si>
    <t>95.11.1 Ремонтування комп’ютерів і периферійного устаткування (50320000-4 Послуги з ремонту і технічного обслуговування персональних комп’ютерів (технічне обслуговування і поточний ремонт комп'ютерної техніки))</t>
  </si>
  <si>
    <r>
      <t>81.29.1 Послуги щодо очищування інші (90921000-9 Послуги з дезінфікування та витравлювання (</t>
    </r>
    <r>
      <rPr>
        <sz val="10"/>
        <color indexed="8"/>
        <rFont val="Times New Roman"/>
        <family val="1"/>
      </rPr>
      <t>дезінфекція і дезінсекція))</t>
    </r>
  </si>
  <si>
    <t>96.09.1 Послуги індивідуальні, інші н.в.і.у. (98390000-3 Інші послуги (вилов безпритульних тварин))</t>
  </si>
  <si>
    <t>62.02.2 Послуги щодо консультування стосовно систем і програмного забезпечення (72261000-2 Послуги з обслуговування програмного забезпечення (супровід бухгалтерської програми))</t>
  </si>
  <si>
    <t>71.20.1 Послуги щодо технічного випробовування й аналізування (71630000-3 Послуги з технічного огляду та випробовувань (комплексні електровиміри електропроводом до 1000V токоприймачів та заземлюючих пристроїв))</t>
  </si>
  <si>
    <t>21.20.1 Ліки  (психотропні засоби)</t>
  </si>
  <si>
    <t>21.20.1 Ліки  (наркотичні засоби)</t>
  </si>
  <si>
    <t>23.19.2 Скло технічне та інше скло (33790000-4 Скляний посуд лабораторного, санітарно-гігієнічного чи фармацевтичного призначення (посуд лабораторний))</t>
  </si>
  <si>
    <t>22.21.2 Труби, трубки, шланги та фітинги до них пластмасові (24540000-1 Вінілові полімери у первинній формі (трубка ПВХ))</t>
  </si>
  <si>
    <t>20.20.1 Пестициди та інші агрохімічні продукти  (24455000-8 Дезинфекційні засоби (засоби дезинфікуючі))</t>
  </si>
  <si>
    <t>20.14.1 Вуглеводні та їхні похідні (24321000-0 Вуглеводні (хлороформ, формаліни і т.д.))</t>
  </si>
  <si>
    <t>20.13.3 Солі металів галоїдні; гіпохлорити, хлорати й перхлорати (24300000-7 Основні органічні та неорганічні хімічні речовини (солі лабораторні))</t>
  </si>
  <si>
    <t>20.59.1 Фотопластинки й фотоплівки, плівка для миттєвого друку; фотохімікати та фотографічні незмішані речовини (24931000-9 Фотопластини ти фотоплівки (рентгенплівка та хімічні реактиви для її обробки))</t>
  </si>
  <si>
    <t>22.19.6 Предмети одягу та аксесуари одягу з вулканізованої ґуми (крім виготовлених з твердої ґуми) (33141000-0 Медичні матеріали нехімічні та гематологічні одноразового застосування (рукавички оглядові))</t>
  </si>
  <si>
    <r>
      <t>20.13.4 Сульфіди, сульфати; нітрати, фосфати і карбонати</t>
    </r>
    <r>
      <rPr>
        <b/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(24313000-1 Сульфіди, сульфати; нітрати, фосфати та карбонати (барію сульфат, гіпс))</t>
    </r>
  </si>
  <si>
    <t>20.13.6 Речовини хімічні неорганічні основні, інші, н. в. і. у. (24315000-5 Неорганічні хімічні речовини різні (пероксид водню))</t>
  </si>
  <si>
    <t>20.14.4 Сполуки органічні з азотною функційною групою (24324000-1 Органічні сполуки з азотною групою (гемаглобін, білірубін, загальний білок))</t>
  </si>
  <si>
    <t>20.14.6 Ефіри, пероксиди, епоксиди, ацеталі та напівацеталі органічні; сполуки органічні, інші (24326000-5 Альдегіди, кетони, органічні пероксиди та ефіри (сечовина, ацетонтест))</t>
  </si>
  <si>
    <t>10.62.1 Крохмалі і крохмалепродукти; цукор і цукрові сиропи, н. в. і. у.(15622000-4 Глюкоза та продукція з глюкози; фруктоза та продукція з фруктози (глюкоза, глюкотест))</t>
  </si>
  <si>
    <t>17.12.1 Папір газетний, папір ручного виготовляння та інший некрейдований папір, або картон для графічних цілей (22993000-7 Фоточутливі, термочутливі та термографічні папір та картон (кардіопапір))</t>
  </si>
  <si>
    <t>22.21.2 Труби, трубки, шланги та фітинги до них пластмасові (44163000-0 Труби та арматура (труби, хомути, муфти))</t>
  </si>
  <si>
    <t>10.84.3 Сіль харчова (14410000-8 Кам’яна сіль (сіль))</t>
  </si>
  <si>
    <t>10.41.5 Олії рафіновані (15421000-5 Рафіновані олії (олія рослинна))</t>
  </si>
  <si>
    <t>32.50.5 Вироби медичної та хірургічної призначеності, інші (33621000-9 Лікарські засоби для лікування захворювань крові й органів кровотворення (кровоспинні засоби))</t>
  </si>
  <si>
    <t>38.11.2 Збирання безпечних відходів, непридатних для вторинного використовування (90512000-9 Послуги з перевезення сміття (послуги з вивезення побутових відходів))</t>
  </si>
  <si>
    <t>84.12.1 Послуги адміністративні щодо регулювання діяльності у сфері охорони здоров'я, освіти, культури та інші соціальні послуги, крім обов'язкового соціального страхування (75122000-7 Адміністративні послуги у сфері охорони здоров’я (аналізу стічних вод, оцінка земельних ділянок))</t>
  </si>
  <si>
    <t>28.24.1 Інструмент електромеханічний для роботи однією рукою; інструмент ручний портативний із силовим урухомлювачем/приводом, інший (43830000-0 Електричні інструменти (дриль))</t>
  </si>
  <si>
    <t>63.12.1 Розміщування інформації на веб-порталі (72512000-7 Послуги з управління документообігом (абонентська плата за користування платним сервісом «Кабінет замовника», переклад оголошень до 1500 знаків, зняття оголошення до оприлюднення))</t>
  </si>
  <si>
    <t>96.03.1 Послуги похоронні та суміжні послуги     (98371000-4 Поховальні послуги (ритуальні послуги на поховання та кремацію самотніх громадян))</t>
  </si>
  <si>
    <t>28.29.1 Газогенератори, дистиляційні та фільтрувальні апарати (42912000-2 Машини та апарати для фільтрування чи очищення рідин (дистилятори))</t>
  </si>
  <si>
    <t>ДОДАТОК ЗІ ЗМІНАМИ ДО РІЧНОГО ПЛАНУ ЗАКУПІВЕЛЬ</t>
  </si>
  <si>
    <t xml:space="preserve">        МП                                                                                                  (підпис)                                         (ініціали та прізвище)   </t>
  </si>
  <si>
    <t>96.01.1 Послуги щодо прання та хімічного чищення текстильних і хутряних виробів (98310000-9 Послуги з прання і сухого чищення (прання білизни))</t>
  </si>
  <si>
    <t>86.90.1 Послуги у сфері охорони здоров'я, інші (85140000-2 Послуги у сфері охорони здоров’я різні (послуги спеціальних санітарних автомобілів))</t>
  </si>
  <si>
    <t>Згідно довідки про зміни до кошторису № 2 від 03.03.16 р.</t>
  </si>
  <si>
    <t>36.00.2 Обробляння та розподіляння води трубопроводами (65100000-4 Послуги з розподілу води та супутні послуги (централізоване водопостачання))</t>
  </si>
  <si>
    <t>37.00.1 Послуги каналізаційні (90400000-1 Послуги у сфері водовідведення (централізоване водовідведення))</t>
  </si>
  <si>
    <t>35.12.1 Передавання електричної енергії (65300000-6 Розподіл електричної енергії та супутні послуги (послуги з постачання електричної енергії))</t>
  </si>
  <si>
    <t>21.20.2 Препарати фармацевтичні, інші (33141000-0 Медичні матеріали нехімічні та гематологічні одноразового застосування (шовний матеріал))</t>
  </si>
  <si>
    <t>21.20.1 Ліки (33661000-1 Лікарські засоби для лікування хвороб нервової системи (севоран))</t>
  </si>
  <si>
    <t>Згідно довідки про зміни до кошторису № 1 від 03.03.16 р.</t>
  </si>
  <si>
    <t>Капітальний ремонт існуючого вимощення навколо будівлі корпусу № 2</t>
  </si>
  <si>
    <t>Капітальний ремонт операційної ендоскопічного відділення</t>
  </si>
  <si>
    <t>Затверджений рішенням комітету з конкурсних торгів від 10.03.2016 № 91/2.</t>
  </si>
  <si>
    <t>21.20.1 Ліки (33651000-8 Загальні протиінфекційні засоби для системного застосування та вакцини (антибактеріальна терапія))</t>
  </si>
  <si>
    <t>+</t>
  </si>
  <si>
    <t>33.13.1 Ремонтування та технічне обслуговування електронного й оптичного устаткування (50420000-5 Послуги з ремонту і технічного обслуговування медичного та хірургічного обладнання (поточний ремонт апарату TVR-D 800-1))</t>
  </si>
  <si>
    <t>Капітальний ремонт біохімічного відділу клініко-діагностичної лабораторії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</si>
</sst>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000"/>
    <numFmt numFmtId="194" formatCode="0.000"/>
    <numFmt numFmtId="195" formatCode="0.0000"/>
    <numFmt numFmtId="196" formatCode="#,##0.00\ &quot;грн.&quot;"/>
    <numFmt numFmtId="197" formatCode="#,##0.00\ _г_р_н_."/>
  </numFmts>
  <fonts count="1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5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96" fontId="11" fillId="2" borderId="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96" fontId="12" fillId="2" borderId="3" xfId="0" applyNumberFormat="1" applyFont="1" applyFill="1" applyBorder="1" applyAlignment="1">
      <alignment horizontal="center" vertical="top" wrapText="1"/>
    </xf>
    <xf numFmtId="196" fontId="11" fillId="2" borderId="3" xfId="0" applyNumberFormat="1" applyFont="1" applyFill="1" applyBorder="1" applyAlignment="1">
      <alignment horizontal="center" vertical="top" wrapText="1"/>
    </xf>
    <xf numFmtId="196" fontId="7" fillId="2" borderId="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0" borderId="4" xfId="0" applyFont="1" applyBorder="1" applyAlignment="1">
      <alignment horizontal="center" vertical="top" wrapText="1"/>
    </xf>
    <xf numFmtId="196" fontId="7" fillId="0" borderId="5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6" fontId="7" fillId="0" borderId="2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96" fontId="7" fillId="0" borderId="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6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/>
    </xf>
    <xf numFmtId="196" fontId="1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197" fontId="7" fillId="0" borderId="3" xfId="0" applyNumberFormat="1" applyFont="1" applyFill="1" applyBorder="1" applyAlignment="1">
      <alignment horizontal="center" vertical="top" wrapText="1"/>
    </xf>
    <xf numFmtId="196" fontId="10" fillId="0" borderId="2" xfId="0" applyNumberFormat="1" applyFont="1" applyFill="1" applyBorder="1" applyAlignment="1">
      <alignment horizontal="center" vertical="top" wrapText="1"/>
    </xf>
    <xf numFmtId="196" fontId="10" fillId="0" borderId="5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1\&#1056;&#1072;&#1073;&#1086;&#1095;&#1080;&#1081;%20&#1089;&#1090;&#1086;&#1083;\&#1090;&#1091;&#1092;\&#1096;&#1091;&#1088;&#1072;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5:C32"/>
  <sheetViews>
    <sheetView workbookViewId="0" topLeftCell="A1">
      <selection activeCell="C31" sqref="C31:C32"/>
    </sheetView>
  </sheetViews>
  <sheetFormatPr defaultColWidth="9.140625" defaultRowHeight="12.75"/>
  <sheetData>
    <row r="24" ht="13.5" thickBot="1"/>
    <row r="25" ht="12.75">
      <c r="C25" s="44" t="s">
        <v>29</v>
      </c>
    </row>
    <row r="26" ht="99.75" customHeight="1" thickBot="1">
      <c r="C26" s="45"/>
    </row>
    <row r="27" ht="12.75">
      <c r="C27" s="46" t="s">
        <v>30</v>
      </c>
    </row>
    <row r="28" ht="13.5" thickBot="1">
      <c r="C28" s="45"/>
    </row>
    <row r="29" ht="12.75">
      <c r="C29" s="44" t="s">
        <v>27</v>
      </c>
    </row>
    <row r="30" ht="13.5" thickBot="1">
      <c r="C30" s="45"/>
    </row>
    <row r="31" ht="12.75">
      <c r="C31" s="47" t="s">
        <v>28</v>
      </c>
    </row>
    <row r="32" ht="13.5" thickBot="1">
      <c r="C32" s="48"/>
    </row>
  </sheetData>
  <mergeCells count="4">
    <mergeCell ref="C25:C26"/>
    <mergeCell ref="C27:C28"/>
    <mergeCell ref="C29:C30"/>
    <mergeCell ref="C31:C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1"/>
  <sheetViews>
    <sheetView tabSelected="1" zoomScaleSheetLayoutView="100" workbookViewId="0" topLeftCell="A174">
      <selection activeCell="E194" sqref="E194:E195"/>
    </sheetView>
  </sheetViews>
  <sheetFormatPr defaultColWidth="9.140625" defaultRowHeight="12.75"/>
  <cols>
    <col min="1" max="1" width="44.8515625" style="4" customWidth="1"/>
    <col min="2" max="2" width="13.28125" style="0" customWidth="1"/>
    <col min="3" max="3" width="43.00390625" style="0" customWidth="1"/>
    <col min="4" max="4" width="10.421875" style="0" customWidth="1"/>
    <col min="5" max="5" width="18.00390625" style="0" customWidth="1"/>
    <col min="6" max="6" width="28.421875" style="0" customWidth="1"/>
    <col min="7" max="7" width="20.57421875" style="24" customWidth="1"/>
    <col min="8" max="8" width="13.28125" style="24" customWidth="1"/>
    <col min="9" max="43" width="9.140625" style="24" customWidth="1"/>
  </cols>
  <sheetData>
    <row r="1" ht="9.75" customHeight="1">
      <c r="A1" s="1"/>
    </row>
    <row r="2" spans="1:43" s="5" customFormat="1" ht="15.75">
      <c r="A2" s="83" t="s">
        <v>102</v>
      </c>
      <c r="B2" s="83"/>
      <c r="C2" s="83"/>
      <c r="D2" s="83"/>
      <c r="E2" s="83"/>
      <c r="F2" s="8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s="5" customFormat="1" ht="15.75">
      <c r="A3" s="83" t="s">
        <v>26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s="5" customFormat="1" ht="14.25" customHeight="1">
      <c r="A4" s="84" t="s">
        <v>10</v>
      </c>
      <c r="B4" s="84"/>
      <c r="C4" s="84"/>
      <c r="D4" s="84"/>
      <c r="E4" s="84"/>
      <c r="F4" s="8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s="5" customFormat="1" ht="15.75">
      <c r="A5" s="83" t="s">
        <v>20</v>
      </c>
      <c r="B5" s="83"/>
      <c r="C5" s="83"/>
      <c r="D5" s="83"/>
      <c r="E5" s="83"/>
      <c r="F5" s="8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6" ht="12.75">
      <c r="A6" s="81" t="s">
        <v>11</v>
      </c>
      <c r="B6" s="81"/>
      <c r="C6" s="81"/>
      <c r="D6" s="81"/>
      <c r="E6" s="81"/>
      <c r="F6" s="81"/>
    </row>
    <row r="7" ht="10.5" customHeight="1" thickBot="1">
      <c r="A7" s="2"/>
    </row>
    <row r="8" spans="1:43" s="7" customFormat="1" ht="41.25" customHeight="1" thickBot="1">
      <c r="A8" s="6" t="s">
        <v>0</v>
      </c>
      <c r="B8" s="6" t="s">
        <v>21</v>
      </c>
      <c r="C8" s="6" t="s">
        <v>1</v>
      </c>
      <c r="D8" s="6" t="s">
        <v>2</v>
      </c>
      <c r="E8" s="6" t="s">
        <v>3</v>
      </c>
      <c r="F8" s="6" t="s">
        <v>4</v>
      </c>
      <c r="G8" s="19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s="7" customFormat="1" ht="13.5" thickBot="1">
      <c r="A9" s="6" t="s">
        <v>12</v>
      </c>
      <c r="B9" s="14" t="s">
        <v>5</v>
      </c>
      <c r="C9" s="14" t="s">
        <v>13</v>
      </c>
      <c r="D9" s="14" t="s">
        <v>14</v>
      </c>
      <c r="E9" s="14" t="s">
        <v>6</v>
      </c>
      <c r="F9" s="14" t="s">
        <v>15</v>
      </c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</row>
    <row r="10" spans="1:7" s="17" customFormat="1" ht="13.5" customHeight="1">
      <c r="A10" s="79" t="s">
        <v>50</v>
      </c>
      <c r="B10" s="80" t="s">
        <v>16</v>
      </c>
      <c r="C10" s="15">
        <v>58380</v>
      </c>
      <c r="D10" s="78" t="s">
        <v>22</v>
      </c>
      <c r="E10" s="78" t="s">
        <v>22</v>
      </c>
      <c r="F10" s="76"/>
      <c r="G10" s="16"/>
    </row>
    <row r="11" spans="1:7" s="17" customFormat="1" ht="27" customHeight="1" thickBot="1">
      <c r="A11" s="52"/>
      <c r="B11" s="63"/>
      <c r="C11" s="37" t="str">
        <f>[1]!СумаПрописом(C10)</f>
        <v>П`ятдесят вiсiм тисяч триста вiсiмдесят гривень 00 копiйок</v>
      </c>
      <c r="D11" s="50"/>
      <c r="E11" s="50"/>
      <c r="F11" s="77"/>
      <c r="G11" s="16"/>
    </row>
    <row r="12" spans="1:7" s="17" customFormat="1" ht="12.75" customHeight="1">
      <c r="A12" s="82" t="s">
        <v>51</v>
      </c>
      <c r="B12" s="80" t="s">
        <v>16</v>
      </c>
      <c r="C12" s="15">
        <v>10675</v>
      </c>
      <c r="D12" s="49" t="s">
        <v>22</v>
      </c>
      <c r="E12" s="49" t="s">
        <v>22</v>
      </c>
      <c r="F12" s="76"/>
      <c r="G12" s="16"/>
    </row>
    <row r="13" spans="1:7" s="17" customFormat="1" ht="30.75" customHeight="1" thickBot="1">
      <c r="A13" s="75"/>
      <c r="B13" s="63"/>
      <c r="C13" s="37" t="str">
        <f>[1]!СумаПрописом(C12)</f>
        <v>Десять тисяч шiстсот сiмдесят п`ять гривень 00 копiйок</v>
      </c>
      <c r="D13" s="50"/>
      <c r="E13" s="50"/>
      <c r="F13" s="77"/>
      <c r="G13" s="16"/>
    </row>
    <row r="14" spans="1:7" s="17" customFormat="1" ht="13.5" customHeight="1">
      <c r="A14" s="79" t="s">
        <v>49</v>
      </c>
      <c r="B14" s="80" t="s">
        <v>16</v>
      </c>
      <c r="C14" s="15">
        <v>24611</v>
      </c>
      <c r="D14" s="49" t="s">
        <v>22</v>
      </c>
      <c r="E14" s="49" t="s">
        <v>22</v>
      </c>
      <c r="F14" s="76"/>
      <c r="G14" s="16"/>
    </row>
    <row r="15" spans="1:7" s="17" customFormat="1" ht="26.25" customHeight="1" thickBot="1">
      <c r="A15" s="52"/>
      <c r="B15" s="63"/>
      <c r="C15" s="41" t="str">
        <f>[1]!СумаПрописом(C14)</f>
        <v>Двадцять чотири тисячi шiстсот одинадцять гривень 00 копiйок</v>
      </c>
      <c r="D15" s="50"/>
      <c r="E15" s="50"/>
      <c r="F15" s="77"/>
      <c r="G15" s="16"/>
    </row>
    <row r="16" spans="1:7" s="17" customFormat="1" ht="12.75" customHeight="1">
      <c r="A16" s="51" t="s">
        <v>92</v>
      </c>
      <c r="B16" s="62" t="s">
        <v>16</v>
      </c>
      <c r="C16" s="18">
        <v>2800</v>
      </c>
      <c r="D16" s="49" t="s">
        <v>22</v>
      </c>
      <c r="E16" s="49" t="s">
        <v>22</v>
      </c>
      <c r="F16" s="89"/>
      <c r="G16" s="16"/>
    </row>
    <row r="17" spans="1:7" s="17" customFormat="1" ht="27.75" customHeight="1" thickBot="1">
      <c r="A17" s="52"/>
      <c r="B17" s="63"/>
      <c r="C17" s="21" t="str">
        <f>[1]!СумаПрописом(C16)</f>
        <v>Двi тисячi вiсiмсот гривень 00 копiйок</v>
      </c>
      <c r="D17" s="50"/>
      <c r="E17" s="50"/>
      <c r="F17" s="77"/>
      <c r="G17" s="16"/>
    </row>
    <row r="18" spans="1:7" s="17" customFormat="1" ht="12.75" customHeight="1">
      <c r="A18" s="51" t="s">
        <v>53</v>
      </c>
      <c r="B18" s="62" t="s">
        <v>16</v>
      </c>
      <c r="C18" s="18">
        <v>135080</v>
      </c>
      <c r="D18" s="49" t="s">
        <v>22</v>
      </c>
      <c r="E18" s="49" t="s">
        <v>22</v>
      </c>
      <c r="F18" s="64"/>
      <c r="G18" s="19"/>
    </row>
    <row r="19" spans="1:7" s="17" customFormat="1" ht="28.5" customHeight="1" thickBot="1">
      <c r="A19" s="52"/>
      <c r="B19" s="63"/>
      <c r="C19" s="21" t="str">
        <f>[1]!СумаПрописом(C18)</f>
        <v>Сто тридцять п`ять тисяч вiсiмдесят гривень 00 копiйок</v>
      </c>
      <c r="D19" s="50"/>
      <c r="E19" s="50"/>
      <c r="F19" s="65"/>
      <c r="G19" s="19"/>
    </row>
    <row r="20" spans="1:7" s="17" customFormat="1" ht="13.5" customHeight="1">
      <c r="A20" s="74" t="s">
        <v>52</v>
      </c>
      <c r="B20" s="62" t="s">
        <v>16</v>
      </c>
      <c r="C20" s="42">
        <v>2800</v>
      </c>
      <c r="D20" s="49" t="s">
        <v>22</v>
      </c>
      <c r="E20" s="49" t="s">
        <v>22</v>
      </c>
      <c r="F20" s="53"/>
      <c r="G20" s="16"/>
    </row>
    <row r="21" spans="1:7" s="17" customFormat="1" ht="33" customHeight="1" thickBot="1">
      <c r="A21" s="75"/>
      <c r="B21" s="63"/>
      <c r="C21" s="21" t="str">
        <f>[1]!СумаПрописом(C20)</f>
        <v>Двi тисячi вiсiмсот гривень 00 копiйок</v>
      </c>
      <c r="D21" s="50"/>
      <c r="E21" s="50"/>
      <c r="F21" s="54"/>
      <c r="G21" s="19"/>
    </row>
    <row r="22" spans="1:7" s="17" customFormat="1" ht="14.25" customHeight="1">
      <c r="A22" s="74" t="s">
        <v>54</v>
      </c>
      <c r="B22" s="62" t="s">
        <v>16</v>
      </c>
      <c r="C22" s="42">
        <v>46220</v>
      </c>
      <c r="D22" s="49" t="s">
        <v>22</v>
      </c>
      <c r="E22" s="49" t="s">
        <v>22</v>
      </c>
      <c r="F22" s="64"/>
      <c r="G22" s="19"/>
    </row>
    <row r="23" spans="1:7" s="17" customFormat="1" ht="27" customHeight="1" thickBot="1">
      <c r="A23" s="75"/>
      <c r="B23" s="63"/>
      <c r="C23" s="21" t="str">
        <f>[1]!СумаПрописом(C22)</f>
        <v>Сорок шiсть тисяч двiстi двадцять гривень 00 копiйок</v>
      </c>
      <c r="D23" s="50"/>
      <c r="E23" s="50"/>
      <c r="F23" s="65"/>
      <c r="G23" s="19"/>
    </row>
    <row r="24" spans="1:7" s="17" customFormat="1" ht="14.25" customHeight="1">
      <c r="A24" s="74" t="s">
        <v>55</v>
      </c>
      <c r="B24" s="80" t="s">
        <v>16</v>
      </c>
      <c r="C24" s="43">
        <v>31134</v>
      </c>
      <c r="D24" s="49" t="s">
        <v>22</v>
      </c>
      <c r="E24" s="49" t="s">
        <v>22</v>
      </c>
      <c r="F24" s="64"/>
      <c r="G24" s="19"/>
    </row>
    <row r="25" spans="1:7" s="17" customFormat="1" ht="27" customHeight="1" thickBot="1">
      <c r="A25" s="75"/>
      <c r="B25" s="63"/>
      <c r="C25" s="21" t="str">
        <f>[1]!СумаПрописом(C24)</f>
        <v>Тридцять одна тисяча сто тридцять чотири гривнi 00 копiйок</v>
      </c>
      <c r="D25" s="50"/>
      <c r="E25" s="50"/>
      <c r="F25" s="65"/>
      <c r="G25" s="19"/>
    </row>
    <row r="26" spans="1:7" s="17" customFormat="1" ht="14.25" customHeight="1">
      <c r="A26" s="74" t="s">
        <v>56</v>
      </c>
      <c r="B26" s="80" t="s">
        <v>16</v>
      </c>
      <c r="C26" s="18">
        <v>3450</v>
      </c>
      <c r="D26" s="78" t="s">
        <v>22</v>
      </c>
      <c r="E26" s="49" t="s">
        <v>22</v>
      </c>
      <c r="F26" s="57"/>
      <c r="G26" s="19"/>
    </row>
    <row r="27" spans="1:7" s="17" customFormat="1" ht="41.25" customHeight="1" thickBot="1">
      <c r="A27" s="75"/>
      <c r="B27" s="63"/>
      <c r="C27" s="21" t="str">
        <f>[1]!СумаПрописом(C26)</f>
        <v>Три тисячi чотириста п`ятдесят гривень 00 копiйок</v>
      </c>
      <c r="D27" s="50"/>
      <c r="E27" s="50"/>
      <c r="F27" s="58"/>
      <c r="G27" s="19"/>
    </row>
    <row r="28" spans="1:7" s="17" customFormat="1" ht="14.25" customHeight="1">
      <c r="A28" s="74" t="s">
        <v>57</v>
      </c>
      <c r="B28" s="80" t="s">
        <v>16</v>
      </c>
      <c r="C28" s="18">
        <v>15350</v>
      </c>
      <c r="D28" s="78" t="s">
        <v>22</v>
      </c>
      <c r="E28" s="49" t="s">
        <v>22</v>
      </c>
      <c r="F28" s="57"/>
      <c r="G28" s="19"/>
    </row>
    <row r="29" spans="1:7" s="17" customFormat="1" ht="27" customHeight="1" thickBot="1">
      <c r="A29" s="75"/>
      <c r="B29" s="63"/>
      <c r="C29" s="21" t="str">
        <f>[1]!СумаПрописом(C28)</f>
        <v>П`ятнадцять тисяч триста п`ятдесят гривень 00 копiйок</v>
      </c>
      <c r="D29" s="50"/>
      <c r="E29" s="50"/>
      <c r="F29" s="58"/>
      <c r="G29" s="19"/>
    </row>
    <row r="30" spans="1:7" s="17" customFormat="1" ht="13.5" customHeight="1">
      <c r="A30" s="74" t="s">
        <v>58</v>
      </c>
      <c r="B30" s="62" t="s">
        <v>16</v>
      </c>
      <c r="C30" s="18">
        <v>11910</v>
      </c>
      <c r="D30" s="49" t="s">
        <v>22</v>
      </c>
      <c r="E30" s="49" t="s">
        <v>22</v>
      </c>
      <c r="F30" s="57"/>
      <c r="G30" s="19"/>
    </row>
    <row r="31" spans="1:7" s="17" customFormat="1" ht="27" customHeight="1" thickBot="1">
      <c r="A31" s="75"/>
      <c r="B31" s="63"/>
      <c r="C31" s="21" t="str">
        <f>[1]!СумаПрописом(C30)</f>
        <v>Одинадцять тисяч дев`ятсот десять гривень 00 копiйок</v>
      </c>
      <c r="D31" s="50"/>
      <c r="E31" s="50"/>
      <c r="F31" s="58"/>
      <c r="G31" s="19"/>
    </row>
    <row r="32" spans="1:7" s="17" customFormat="1" ht="15.75" customHeight="1">
      <c r="A32" s="74" t="s">
        <v>59</v>
      </c>
      <c r="B32" s="53">
        <v>2210</v>
      </c>
      <c r="C32" s="18">
        <v>23800</v>
      </c>
      <c r="D32" s="49" t="s">
        <v>22</v>
      </c>
      <c r="E32" s="49" t="s">
        <v>22</v>
      </c>
      <c r="F32" s="57"/>
      <c r="G32" s="19"/>
    </row>
    <row r="33" spans="1:7" s="17" customFormat="1" ht="24.75" customHeight="1" thickBot="1">
      <c r="A33" s="75"/>
      <c r="B33" s="54"/>
      <c r="C33" s="21" t="str">
        <f>[1]!СумаПрописом(C32)</f>
        <v>Двадцять три тисячi вiсiмсот гривень 00 копiйок</v>
      </c>
      <c r="D33" s="50"/>
      <c r="E33" s="50"/>
      <c r="F33" s="58"/>
      <c r="G33" s="19"/>
    </row>
    <row r="34" spans="1:7" s="17" customFormat="1" ht="24.75" customHeight="1">
      <c r="A34" s="74" t="s">
        <v>98</v>
      </c>
      <c r="B34" s="38"/>
      <c r="C34" s="18">
        <v>2500</v>
      </c>
      <c r="D34" s="55" t="s">
        <v>22</v>
      </c>
      <c r="E34" s="49" t="s">
        <v>22</v>
      </c>
      <c r="F34" s="57"/>
      <c r="G34" s="19"/>
    </row>
    <row r="35" spans="1:7" s="17" customFormat="1" ht="33" customHeight="1" thickBot="1">
      <c r="A35" s="75"/>
      <c r="B35" s="39"/>
      <c r="C35" s="15" t="str">
        <f>[1]!СумаПрописом(C34)</f>
        <v>Двi тисячi п`ятсот гривень 00 копiйок</v>
      </c>
      <c r="D35" s="56"/>
      <c r="E35" s="50"/>
      <c r="F35" s="58"/>
      <c r="G35" s="19"/>
    </row>
    <row r="36" spans="1:43" s="9" customFormat="1" ht="12" customHeight="1">
      <c r="A36" s="68" t="s">
        <v>7</v>
      </c>
      <c r="B36" s="70" t="s">
        <v>16</v>
      </c>
      <c r="C36" s="8">
        <f>C10+C12+C14+C16+C18+C20+C22+C24+C26+C28+C30+C32+C34</f>
        <v>368710</v>
      </c>
      <c r="D36" s="60"/>
      <c r="E36" s="60"/>
      <c r="F36" s="60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</row>
    <row r="37" spans="1:43" s="9" customFormat="1" ht="30" customHeight="1" thickBot="1">
      <c r="A37" s="69"/>
      <c r="B37" s="71"/>
      <c r="C37" s="10" t="str">
        <f>[1]!СумаПрописом(C36)</f>
        <v>Триста шiстдесят вiсiм тисяч сiмсот десять гривень 00 копiйок</v>
      </c>
      <c r="D37" s="61"/>
      <c r="E37" s="61"/>
      <c r="F37" s="61"/>
      <c r="G37" s="28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</row>
    <row r="38" spans="1:7" s="17" customFormat="1" ht="15.75" customHeight="1">
      <c r="A38" s="74" t="s">
        <v>78</v>
      </c>
      <c r="B38" s="62" t="s">
        <v>17</v>
      </c>
      <c r="C38" s="18">
        <v>165194.51</v>
      </c>
      <c r="D38" s="49" t="s">
        <v>22</v>
      </c>
      <c r="E38" s="49" t="s">
        <v>22</v>
      </c>
      <c r="F38" s="53" t="s">
        <v>60</v>
      </c>
      <c r="G38" s="16"/>
    </row>
    <row r="39" spans="1:7" s="17" customFormat="1" ht="27.75" customHeight="1" thickBot="1">
      <c r="A39" s="75"/>
      <c r="B39" s="63"/>
      <c r="C39" s="21" t="str">
        <f>[1]!СумаПрописом(C38)</f>
        <v>Сто шiстдесят п`ять тисяч сто дев`яносто чотири гривнi 51 копiйка</v>
      </c>
      <c r="D39" s="50"/>
      <c r="E39" s="50"/>
      <c r="F39" s="59"/>
      <c r="G39" s="16"/>
    </row>
    <row r="40" spans="1:7" s="17" customFormat="1" ht="17.25" customHeight="1">
      <c r="A40" s="74" t="s">
        <v>77</v>
      </c>
      <c r="B40" s="62" t="s">
        <v>17</v>
      </c>
      <c r="C40" s="18">
        <v>58807.2</v>
      </c>
      <c r="D40" s="49" t="s">
        <v>22</v>
      </c>
      <c r="E40" s="49" t="s">
        <v>22</v>
      </c>
      <c r="F40" s="53" t="s">
        <v>60</v>
      </c>
      <c r="G40" s="16"/>
    </row>
    <row r="41" spans="1:7" s="17" customFormat="1" ht="22.5" customHeight="1" thickBot="1">
      <c r="A41" s="75"/>
      <c r="B41" s="63"/>
      <c r="C41" s="21" t="str">
        <f>[1]!СумаПрописом(C40)</f>
        <v>П`ятдесят вiсiм тисяч вiсiмсот сiм гривень 20 копiйок</v>
      </c>
      <c r="D41" s="50"/>
      <c r="E41" s="50"/>
      <c r="F41" s="59"/>
      <c r="G41" s="16"/>
    </row>
    <row r="42" spans="1:7" s="17" customFormat="1" ht="13.5" customHeight="1">
      <c r="A42" s="74" t="s">
        <v>24</v>
      </c>
      <c r="B42" s="53">
        <v>2220</v>
      </c>
      <c r="C42" s="18">
        <v>162807.14</v>
      </c>
      <c r="D42" s="49" t="s">
        <v>22</v>
      </c>
      <c r="E42" s="49" t="s">
        <v>22</v>
      </c>
      <c r="F42" s="53" t="s">
        <v>60</v>
      </c>
      <c r="G42" s="20"/>
    </row>
    <row r="43" spans="1:7" s="17" customFormat="1" ht="31.5" customHeight="1" thickBot="1">
      <c r="A43" s="75"/>
      <c r="B43" s="54"/>
      <c r="C43" s="21" t="str">
        <f>[1]!СумаПрописом(C42)</f>
        <v>Сто шiстдесят двi тисячi вiсiмсот сiм гривень 14 копiйок</v>
      </c>
      <c r="D43" s="50"/>
      <c r="E43" s="50"/>
      <c r="F43" s="59"/>
      <c r="G43" s="20"/>
    </row>
    <row r="44" spans="1:7" s="17" customFormat="1" ht="16.5" customHeight="1">
      <c r="A44" s="74" t="s">
        <v>25</v>
      </c>
      <c r="B44" s="53">
        <v>2220</v>
      </c>
      <c r="C44" s="18">
        <v>58800.85</v>
      </c>
      <c r="D44" s="49" t="s">
        <v>22</v>
      </c>
      <c r="E44" s="49" t="s">
        <v>22</v>
      </c>
      <c r="F44" s="53" t="s">
        <v>60</v>
      </c>
      <c r="G44" s="20"/>
    </row>
    <row r="45" spans="1:7" s="17" customFormat="1" ht="20.25" customHeight="1" thickBot="1">
      <c r="A45" s="75"/>
      <c r="B45" s="54"/>
      <c r="C45" s="21" t="str">
        <f>[1]!СумаПрописом(C44)</f>
        <v>П`ятдесят вiсiм тисяч вiсiмсот гривень 85 копiйок</v>
      </c>
      <c r="D45" s="50"/>
      <c r="E45" s="50"/>
      <c r="F45" s="54"/>
      <c r="G45" s="20"/>
    </row>
    <row r="46" spans="1:7" s="17" customFormat="1" ht="15.75" customHeight="1">
      <c r="A46" s="74" t="s">
        <v>116</v>
      </c>
      <c r="B46" s="53">
        <v>2220</v>
      </c>
      <c r="C46" s="18">
        <v>50000</v>
      </c>
      <c r="D46" s="49" t="s">
        <v>22</v>
      </c>
      <c r="E46" s="49" t="s">
        <v>22</v>
      </c>
      <c r="F46" s="53" t="s">
        <v>106</v>
      </c>
      <c r="G46" s="20"/>
    </row>
    <row r="47" spans="1:7" s="17" customFormat="1" ht="29.25" customHeight="1" thickBot="1">
      <c r="A47" s="75"/>
      <c r="B47" s="54"/>
      <c r="C47" s="15" t="str">
        <f>[1]!СумаПрописом(C46)</f>
        <v>П`ятдесят тисяч гривень 00 копiйок</v>
      </c>
      <c r="D47" s="50"/>
      <c r="E47" s="50"/>
      <c r="F47" s="59"/>
      <c r="G47" s="20"/>
    </row>
    <row r="48" spans="1:7" s="17" customFormat="1" ht="17.25" customHeight="1">
      <c r="A48" s="74" t="s">
        <v>111</v>
      </c>
      <c r="B48" s="53">
        <v>2220</v>
      </c>
      <c r="C48" s="18">
        <v>80000</v>
      </c>
      <c r="D48" s="49" t="s">
        <v>22</v>
      </c>
      <c r="E48" s="49" t="s">
        <v>22</v>
      </c>
      <c r="F48" s="53" t="s">
        <v>106</v>
      </c>
      <c r="G48" s="20"/>
    </row>
    <row r="49" spans="1:7" s="17" customFormat="1" ht="22.5" customHeight="1" thickBot="1">
      <c r="A49" s="75"/>
      <c r="B49" s="54"/>
      <c r="C49" s="15" t="str">
        <f>[1]!СумаПрописом(C48)</f>
        <v>Вiсiмдесят тисяч гривень 00 копiйок</v>
      </c>
      <c r="D49" s="50"/>
      <c r="E49" s="50"/>
      <c r="F49" s="59"/>
      <c r="G49" s="20"/>
    </row>
    <row r="50" spans="1:7" s="17" customFormat="1" ht="15" customHeight="1">
      <c r="A50" s="72" t="s">
        <v>85</v>
      </c>
      <c r="B50" s="62" t="s">
        <v>17</v>
      </c>
      <c r="C50" s="42">
        <v>199900</v>
      </c>
      <c r="D50" s="49" t="s">
        <v>22</v>
      </c>
      <c r="E50" s="49" t="s">
        <v>22</v>
      </c>
      <c r="F50" s="53"/>
      <c r="G50" s="16"/>
    </row>
    <row r="51" spans="1:7" s="17" customFormat="1" ht="57" customHeight="1" thickBot="1">
      <c r="A51" s="73"/>
      <c r="B51" s="63"/>
      <c r="C51" s="21" t="str">
        <f>[1]!СумаПрописом(C50)</f>
        <v>Сто дев`яносто дев`ять тисяч дев`ятсот гривень 00 копiйок</v>
      </c>
      <c r="D51" s="50"/>
      <c r="E51" s="50"/>
      <c r="F51" s="54"/>
      <c r="G51" s="16"/>
    </row>
    <row r="52" spans="1:7" s="17" customFormat="1" ht="12.75" customHeight="1">
      <c r="A52" s="51" t="s">
        <v>81</v>
      </c>
      <c r="B52" s="53" t="s">
        <v>17</v>
      </c>
      <c r="C52" s="18">
        <v>190000</v>
      </c>
      <c r="D52" s="49" t="s">
        <v>22</v>
      </c>
      <c r="E52" s="49" t="s">
        <v>22</v>
      </c>
      <c r="F52" s="53"/>
      <c r="G52" s="19"/>
    </row>
    <row r="53" spans="1:7" s="17" customFormat="1" ht="30" customHeight="1" thickBot="1">
      <c r="A53" s="52"/>
      <c r="B53" s="54"/>
      <c r="C53" s="15" t="str">
        <f>[1]!СумаПрописом(C52)</f>
        <v>Сто дев`яносто тисяч гривень 00 копiйок</v>
      </c>
      <c r="D53" s="50"/>
      <c r="E53" s="50"/>
      <c r="F53" s="54"/>
      <c r="G53" s="20"/>
    </row>
    <row r="54" spans="1:7" s="17" customFormat="1" ht="12.75" customHeight="1">
      <c r="A54" s="51" t="s">
        <v>81</v>
      </c>
      <c r="B54" s="53" t="s">
        <v>17</v>
      </c>
      <c r="C54" s="18">
        <v>100000</v>
      </c>
      <c r="D54" s="49" t="s">
        <v>22</v>
      </c>
      <c r="E54" s="49" t="s">
        <v>22</v>
      </c>
      <c r="F54" s="53" t="s">
        <v>106</v>
      </c>
      <c r="G54" s="19"/>
    </row>
    <row r="55" spans="1:7" s="17" customFormat="1" ht="30" customHeight="1" thickBot="1">
      <c r="A55" s="52"/>
      <c r="B55" s="54"/>
      <c r="C55" s="15" t="str">
        <f>[1]!СумаПрописом(C54)</f>
        <v>Сто тисяч гривень 00 копiйок</v>
      </c>
      <c r="D55" s="50"/>
      <c r="E55" s="50"/>
      <c r="F55" s="59"/>
      <c r="G55" s="20"/>
    </row>
    <row r="56" spans="1:7" s="17" customFormat="1" ht="14.25" customHeight="1">
      <c r="A56" s="51" t="s">
        <v>82</v>
      </c>
      <c r="B56" s="53">
        <v>2220</v>
      </c>
      <c r="C56" s="18">
        <v>20000</v>
      </c>
      <c r="D56" s="55" t="s">
        <v>22</v>
      </c>
      <c r="E56" s="55" t="s">
        <v>22</v>
      </c>
      <c r="F56" s="53"/>
      <c r="G56" s="16"/>
    </row>
    <row r="57" spans="1:7" s="17" customFormat="1" ht="15" customHeight="1" thickBot="1">
      <c r="A57" s="52"/>
      <c r="B57" s="54"/>
      <c r="C57" s="21" t="str">
        <f>[1]!СумаПрописом(C56)</f>
        <v>Двадцять тисяч гривень 00 копiйок</v>
      </c>
      <c r="D57" s="56"/>
      <c r="E57" s="56"/>
      <c r="F57" s="54"/>
      <c r="G57" s="19"/>
    </row>
    <row r="58" spans="1:7" s="17" customFormat="1" ht="13.5" customHeight="1">
      <c r="A58" s="51" t="s">
        <v>95</v>
      </c>
      <c r="B58" s="53">
        <v>2220</v>
      </c>
      <c r="C58" s="18">
        <v>199900</v>
      </c>
      <c r="D58" s="49" t="s">
        <v>22</v>
      </c>
      <c r="E58" s="49" t="s">
        <v>22</v>
      </c>
      <c r="F58" s="55"/>
      <c r="G58" s="20"/>
    </row>
    <row r="59" spans="1:7" s="17" customFormat="1" ht="42" customHeight="1" thickBot="1">
      <c r="A59" s="52"/>
      <c r="B59" s="54"/>
      <c r="C59" s="21" t="str">
        <f>[1]!СумаПрописом(C58)</f>
        <v>Сто дев`яносто дев`ять тисяч дев`ятсот гривень 00 копiйок</v>
      </c>
      <c r="D59" s="50"/>
      <c r="E59" s="50"/>
      <c r="F59" s="56"/>
      <c r="G59" s="20"/>
    </row>
    <row r="60" spans="1:7" s="17" customFormat="1" ht="13.5" customHeight="1">
      <c r="A60" s="51" t="s">
        <v>79</v>
      </c>
      <c r="B60" s="53">
        <v>2220</v>
      </c>
      <c r="C60" s="18">
        <v>15000</v>
      </c>
      <c r="D60" s="49" t="s">
        <v>22</v>
      </c>
      <c r="E60" s="49" t="s">
        <v>22</v>
      </c>
      <c r="F60" s="55"/>
      <c r="G60" s="20"/>
    </row>
    <row r="61" spans="1:7" s="17" customFormat="1" ht="30" customHeight="1" thickBot="1">
      <c r="A61" s="52"/>
      <c r="B61" s="54"/>
      <c r="C61" s="21" t="str">
        <f>[1]!СумаПрописом(C60)</f>
        <v>П`ятнадцять тисяч гривень 00 копiйок</v>
      </c>
      <c r="D61" s="50"/>
      <c r="E61" s="50"/>
      <c r="F61" s="56"/>
      <c r="G61" s="20"/>
    </row>
    <row r="62" spans="1:7" s="17" customFormat="1" ht="12.75" customHeight="1">
      <c r="A62" s="51" t="s">
        <v>91</v>
      </c>
      <c r="B62" s="53">
        <v>2220</v>
      </c>
      <c r="C62" s="18">
        <v>9000</v>
      </c>
      <c r="D62" s="49" t="s">
        <v>22</v>
      </c>
      <c r="E62" s="49" t="s">
        <v>22</v>
      </c>
      <c r="F62" s="55"/>
      <c r="G62" s="20"/>
    </row>
    <row r="63" spans="1:7" s="17" customFormat="1" ht="45" customHeight="1" thickBot="1">
      <c r="A63" s="52"/>
      <c r="B63" s="54"/>
      <c r="C63" s="21" t="str">
        <f>[1]!СумаПрописом(C62)</f>
        <v>Дев`ять тисяч гривень 00 копiйок</v>
      </c>
      <c r="D63" s="50"/>
      <c r="E63" s="50"/>
      <c r="F63" s="56"/>
      <c r="G63" s="20"/>
    </row>
    <row r="64" spans="1:7" s="17" customFormat="1" ht="14.25" customHeight="1">
      <c r="A64" s="51" t="s">
        <v>80</v>
      </c>
      <c r="B64" s="53">
        <v>2220</v>
      </c>
      <c r="C64" s="18">
        <v>9900</v>
      </c>
      <c r="D64" s="49" t="s">
        <v>22</v>
      </c>
      <c r="E64" s="49" t="s">
        <v>22</v>
      </c>
      <c r="F64" s="76"/>
      <c r="G64" s="16"/>
    </row>
    <row r="65" spans="1:7" s="17" customFormat="1" ht="27" customHeight="1" thickBot="1">
      <c r="A65" s="52"/>
      <c r="B65" s="54"/>
      <c r="C65" s="21" t="str">
        <f>[1]!СумаПрописом(C64)</f>
        <v>Дев`ять тисяч дев`ятсот гривень 00 копiйок</v>
      </c>
      <c r="D65" s="50"/>
      <c r="E65" s="50"/>
      <c r="F65" s="77"/>
      <c r="G65" s="16"/>
    </row>
    <row r="66" spans="1:7" s="17" customFormat="1" ht="15.75" customHeight="1">
      <c r="A66" s="51" t="s">
        <v>83</v>
      </c>
      <c r="B66" s="53">
        <v>2220</v>
      </c>
      <c r="C66" s="18">
        <v>9500</v>
      </c>
      <c r="D66" s="49" t="s">
        <v>22</v>
      </c>
      <c r="E66" s="49" t="s">
        <v>22</v>
      </c>
      <c r="F66" s="55"/>
      <c r="G66" s="20"/>
    </row>
    <row r="67" spans="1:7" s="17" customFormat="1" ht="27.75" customHeight="1" thickBot="1">
      <c r="A67" s="52"/>
      <c r="B67" s="54"/>
      <c r="C67" s="21" t="str">
        <f>[1]!СумаПрописом(C66)</f>
        <v>Дев`ять тисяч п`ятсот гривень 00 копiйок</v>
      </c>
      <c r="D67" s="50"/>
      <c r="E67" s="50"/>
      <c r="F67" s="56"/>
      <c r="G67" s="20"/>
    </row>
    <row r="68" spans="1:7" s="17" customFormat="1" ht="15.75" customHeight="1">
      <c r="A68" s="72" t="s">
        <v>86</v>
      </c>
      <c r="B68" s="53">
        <v>2220</v>
      </c>
      <c r="C68" s="18">
        <v>7200</v>
      </c>
      <c r="D68" s="49" t="s">
        <v>22</v>
      </c>
      <c r="E68" s="49" t="s">
        <v>22</v>
      </c>
      <c r="F68" s="55"/>
      <c r="G68" s="20"/>
    </row>
    <row r="69" spans="1:7" s="17" customFormat="1" ht="25.5" customHeight="1" thickBot="1">
      <c r="A69" s="73"/>
      <c r="B69" s="54"/>
      <c r="C69" s="21" t="str">
        <f>[1]!СумаПрописом(C68)</f>
        <v>Сiм тисяч двiстi гривень 00 копiйок</v>
      </c>
      <c r="D69" s="50"/>
      <c r="E69" s="50"/>
      <c r="F69" s="56"/>
      <c r="G69" s="20"/>
    </row>
    <row r="70" spans="1:7" s="17" customFormat="1" ht="14.25" customHeight="1">
      <c r="A70" s="51" t="s">
        <v>87</v>
      </c>
      <c r="B70" s="53">
        <v>2220</v>
      </c>
      <c r="C70" s="15">
        <v>20500</v>
      </c>
      <c r="D70" s="49" t="s">
        <v>22</v>
      </c>
      <c r="E70" s="49" t="s">
        <v>22</v>
      </c>
      <c r="F70" s="55"/>
      <c r="G70" s="20"/>
    </row>
    <row r="71" spans="1:7" s="17" customFormat="1" ht="29.25" customHeight="1" thickBot="1">
      <c r="A71" s="52"/>
      <c r="B71" s="54"/>
      <c r="C71" s="21" t="str">
        <f>[1]!СумаПрописом(C70)</f>
        <v>Двадцять тисяч п`ятсот гривень 00 копiйок</v>
      </c>
      <c r="D71" s="50"/>
      <c r="E71" s="50"/>
      <c r="F71" s="56"/>
      <c r="G71" s="20"/>
    </row>
    <row r="72" spans="1:7" s="17" customFormat="1" ht="14.25" customHeight="1">
      <c r="A72" s="51" t="s">
        <v>84</v>
      </c>
      <c r="B72" s="53">
        <v>2220</v>
      </c>
      <c r="C72" s="15">
        <v>199000</v>
      </c>
      <c r="D72" s="49" t="s">
        <v>22</v>
      </c>
      <c r="E72" s="49" t="s">
        <v>22</v>
      </c>
      <c r="F72" s="55"/>
      <c r="G72" s="20"/>
    </row>
    <row r="73" spans="1:7" s="17" customFormat="1" ht="58.5" customHeight="1" thickBot="1">
      <c r="A73" s="52"/>
      <c r="B73" s="54"/>
      <c r="C73" s="21" t="str">
        <f>[1]!СумаПрописом(C72)</f>
        <v>Сто дев`яносто дев`ять тисяч гривень 00 копiйок</v>
      </c>
      <c r="D73" s="50"/>
      <c r="E73" s="50"/>
      <c r="F73" s="56"/>
      <c r="G73" s="20"/>
    </row>
    <row r="74" spans="1:7" s="17" customFormat="1" ht="18.75" customHeight="1">
      <c r="A74" s="51" t="s">
        <v>88</v>
      </c>
      <c r="B74" s="53">
        <v>2220</v>
      </c>
      <c r="C74" s="18">
        <v>34600</v>
      </c>
      <c r="D74" s="49" t="s">
        <v>22</v>
      </c>
      <c r="E74" s="49" t="s">
        <v>22</v>
      </c>
      <c r="F74" s="55"/>
      <c r="G74" s="20"/>
    </row>
    <row r="75" spans="1:7" s="17" customFormat="1" ht="23.25" customHeight="1" thickBot="1">
      <c r="A75" s="52"/>
      <c r="B75" s="54"/>
      <c r="C75" s="21" t="str">
        <f>[1]!СумаПрописом(C74)</f>
        <v>Тридцять чотири тисячi шiстсот гривень 00 копiйок</v>
      </c>
      <c r="D75" s="50"/>
      <c r="E75" s="50"/>
      <c r="F75" s="56"/>
      <c r="G75" s="20"/>
    </row>
    <row r="76" spans="1:7" s="17" customFormat="1" ht="21.75" customHeight="1">
      <c r="A76" s="51" t="s">
        <v>89</v>
      </c>
      <c r="B76" s="53">
        <v>2220</v>
      </c>
      <c r="C76" s="18">
        <v>36010</v>
      </c>
      <c r="D76" s="49" t="s">
        <v>22</v>
      </c>
      <c r="E76" s="49" t="s">
        <v>22</v>
      </c>
      <c r="F76" s="55"/>
      <c r="G76" s="20"/>
    </row>
    <row r="77" spans="1:7" s="17" customFormat="1" ht="34.5" customHeight="1" thickBot="1">
      <c r="A77" s="52"/>
      <c r="B77" s="54"/>
      <c r="C77" s="21" t="str">
        <f>[1]!СумаПрописом(C76)</f>
        <v>Тридцять шiсть тисяч десять гривень 00 копiйок</v>
      </c>
      <c r="D77" s="50"/>
      <c r="E77" s="50"/>
      <c r="F77" s="56"/>
      <c r="G77" s="20"/>
    </row>
    <row r="78" spans="1:7" s="17" customFormat="1" ht="22.5" customHeight="1">
      <c r="A78" s="51" t="s">
        <v>90</v>
      </c>
      <c r="B78" s="53">
        <v>2220</v>
      </c>
      <c r="C78" s="18">
        <v>33300</v>
      </c>
      <c r="D78" s="49" t="s">
        <v>22</v>
      </c>
      <c r="E78" s="49" t="s">
        <v>22</v>
      </c>
      <c r="F78" s="55"/>
      <c r="G78" s="20"/>
    </row>
    <row r="79" spans="1:7" s="17" customFormat="1" ht="30.75" customHeight="1" thickBot="1">
      <c r="A79" s="52"/>
      <c r="B79" s="54"/>
      <c r="C79" s="21" t="str">
        <f>[1]!СумаПрописом(C78)</f>
        <v>Тридцять три тисячi триста гривень 00 копiйок</v>
      </c>
      <c r="D79" s="50"/>
      <c r="E79" s="50"/>
      <c r="F79" s="56"/>
      <c r="G79" s="20"/>
    </row>
    <row r="80" spans="1:7" s="17" customFormat="1" ht="15" customHeight="1">
      <c r="A80" s="72" t="s">
        <v>110</v>
      </c>
      <c r="B80" s="53" t="s">
        <v>17</v>
      </c>
      <c r="C80" s="18">
        <v>158290</v>
      </c>
      <c r="D80" s="49" t="s">
        <v>22</v>
      </c>
      <c r="E80" s="49" t="s">
        <v>22</v>
      </c>
      <c r="F80" s="53" t="s">
        <v>106</v>
      </c>
      <c r="G80" s="20"/>
    </row>
    <row r="81" spans="1:7" s="17" customFormat="1" ht="30.75" customHeight="1" thickBot="1">
      <c r="A81" s="73"/>
      <c r="B81" s="54"/>
      <c r="C81" s="21" t="str">
        <f>[1]!СумаПрописом(C80)</f>
        <v>Сто п`ятдесят вiсiм тисяч двiстi дев`яносто гривень 00 копiйок</v>
      </c>
      <c r="D81" s="50"/>
      <c r="E81" s="50"/>
      <c r="F81" s="54"/>
      <c r="G81" s="20"/>
    </row>
    <row r="82" spans="1:43" s="7" customFormat="1" ht="12.75" customHeight="1">
      <c r="A82" s="68" t="s">
        <v>7</v>
      </c>
      <c r="B82" s="70" t="s">
        <v>17</v>
      </c>
      <c r="C82" s="8">
        <f>C38+C40+C42+C44+C46+C48+C50+C52+C54+C56+C58+C60+C62+C64+C66+C68+C70+C72+C74+C76+C78+C80</f>
        <v>1817709.7</v>
      </c>
      <c r="D82" s="60"/>
      <c r="E82" s="60"/>
      <c r="F82" s="60"/>
      <c r="G82" s="19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</row>
    <row r="83" spans="1:43" s="7" customFormat="1" ht="32.25" customHeight="1" thickBot="1">
      <c r="A83" s="69"/>
      <c r="B83" s="71"/>
      <c r="C83" s="11" t="str">
        <f>[1]!СумаПрописом(C82)</f>
        <v>Один мiльйон вiсiмсот сiмнадцять тисяч сiмсот дев`ять гривень 70 копiйок</v>
      </c>
      <c r="D83" s="61"/>
      <c r="E83" s="61"/>
      <c r="F83" s="61"/>
      <c r="G83" s="20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</row>
    <row r="84" spans="1:7" s="17" customFormat="1" ht="13.5" customHeight="1">
      <c r="A84" s="51" t="s">
        <v>33</v>
      </c>
      <c r="B84" s="53" t="s">
        <v>18</v>
      </c>
      <c r="C84" s="18">
        <v>171296</v>
      </c>
      <c r="D84" s="49" t="s">
        <v>22</v>
      </c>
      <c r="E84" s="49" t="s">
        <v>22</v>
      </c>
      <c r="F84" s="53"/>
      <c r="G84" s="34"/>
    </row>
    <row r="85" spans="1:7" s="17" customFormat="1" ht="30" customHeight="1" thickBot="1">
      <c r="A85" s="52"/>
      <c r="B85" s="54"/>
      <c r="C85" s="21" t="str">
        <f>[1]!СумаПрописом(C84)</f>
        <v>Сто сiмдесят одна тисяча двiстi дев`яносто шiсть гривень 00 копiйок</v>
      </c>
      <c r="D85" s="50"/>
      <c r="E85" s="50"/>
      <c r="F85" s="54"/>
      <c r="G85" s="34"/>
    </row>
    <row r="86" spans="1:7" s="17" customFormat="1" ht="14.25" customHeight="1">
      <c r="A86" s="51" t="s">
        <v>34</v>
      </c>
      <c r="B86" s="53" t="s">
        <v>18</v>
      </c>
      <c r="C86" s="18">
        <v>75432</v>
      </c>
      <c r="D86" s="49" t="s">
        <v>22</v>
      </c>
      <c r="E86" s="49" t="s">
        <v>22</v>
      </c>
      <c r="F86" s="53"/>
      <c r="G86" s="16"/>
    </row>
    <row r="87" spans="1:7" s="17" customFormat="1" ht="30" customHeight="1" thickBot="1">
      <c r="A87" s="52"/>
      <c r="B87" s="54"/>
      <c r="C87" s="21" t="str">
        <f>[1]!СумаПрописом(C86)</f>
        <v>Сiмдесят п`ять тисяч чотириста тридцять двi гривнi 00 копiйок</v>
      </c>
      <c r="D87" s="50"/>
      <c r="E87" s="50"/>
      <c r="F87" s="54"/>
      <c r="G87" s="16"/>
    </row>
    <row r="88" spans="1:7" s="17" customFormat="1" ht="12.75" customHeight="1">
      <c r="A88" s="51" t="s">
        <v>35</v>
      </c>
      <c r="B88" s="53" t="s">
        <v>18</v>
      </c>
      <c r="C88" s="18">
        <v>75538</v>
      </c>
      <c r="D88" s="49" t="s">
        <v>22</v>
      </c>
      <c r="E88" s="49" t="s">
        <v>22</v>
      </c>
      <c r="F88" s="89"/>
      <c r="G88" s="16"/>
    </row>
    <row r="89" spans="1:7" s="17" customFormat="1" ht="28.5" customHeight="1" thickBot="1">
      <c r="A89" s="52"/>
      <c r="B89" s="54"/>
      <c r="C89" s="21" t="str">
        <f>[1]!СумаПрописом(C88)</f>
        <v>Сiмдесят п`ять тисяч п`ятсот тридцять вiсiм гривень 00 копiйок</v>
      </c>
      <c r="D89" s="50"/>
      <c r="E89" s="50"/>
      <c r="F89" s="77"/>
      <c r="G89" s="16"/>
    </row>
    <row r="90" spans="1:7" s="17" customFormat="1" ht="12.75" customHeight="1">
      <c r="A90" s="72" t="s">
        <v>36</v>
      </c>
      <c r="B90" s="53" t="s">
        <v>18</v>
      </c>
      <c r="C90" s="18">
        <v>4949</v>
      </c>
      <c r="D90" s="49" t="s">
        <v>22</v>
      </c>
      <c r="E90" s="49" t="s">
        <v>22</v>
      </c>
      <c r="F90" s="53"/>
      <c r="G90" s="16"/>
    </row>
    <row r="91" spans="1:7" s="17" customFormat="1" ht="30" customHeight="1" thickBot="1">
      <c r="A91" s="73"/>
      <c r="B91" s="54"/>
      <c r="C91" s="21" t="str">
        <f>[1]!СумаПрописом(C90)</f>
        <v>Чотири тисячi дев`ятсот сорок дев`ять гривень 00 копiйок</v>
      </c>
      <c r="D91" s="50"/>
      <c r="E91" s="50"/>
      <c r="F91" s="54"/>
      <c r="G91" s="16"/>
    </row>
    <row r="92" spans="1:7" s="17" customFormat="1" ht="13.5" customHeight="1">
      <c r="A92" s="72" t="s">
        <v>37</v>
      </c>
      <c r="B92" s="53" t="s">
        <v>18</v>
      </c>
      <c r="C92" s="18">
        <v>67900</v>
      </c>
      <c r="D92" s="49" t="s">
        <v>22</v>
      </c>
      <c r="E92" s="49" t="s">
        <v>22</v>
      </c>
      <c r="F92" s="53"/>
      <c r="G92" s="19"/>
    </row>
    <row r="93" spans="1:7" s="17" customFormat="1" ht="15.75" customHeight="1" thickBot="1">
      <c r="A93" s="73"/>
      <c r="B93" s="54"/>
      <c r="C93" s="15" t="str">
        <f>[1]!СумаПрописом(C92)</f>
        <v>Шiстдесят сiм тисяч дев`ятсот гривень 00 копiйок</v>
      </c>
      <c r="D93" s="50"/>
      <c r="E93" s="50"/>
      <c r="F93" s="54"/>
      <c r="G93" s="20"/>
    </row>
    <row r="94" spans="1:7" s="17" customFormat="1" ht="12.75" customHeight="1">
      <c r="A94" s="72" t="s">
        <v>38</v>
      </c>
      <c r="B94" s="53" t="s">
        <v>18</v>
      </c>
      <c r="C94" s="18">
        <v>71426</v>
      </c>
      <c r="D94" s="49" t="s">
        <v>22</v>
      </c>
      <c r="E94" s="49" t="s">
        <v>22</v>
      </c>
      <c r="F94" s="53"/>
      <c r="G94" s="16"/>
    </row>
    <row r="95" spans="1:7" s="17" customFormat="1" ht="32.25" customHeight="1" thickBot="1">
      <c r="A95" s="73"/>
      <c r="B95" s="54"/>
      <c r="C95" s="15" t="str">
        <f>[1]!СумаПрописом(C94)</f>
        <v>Сiмдесят одна тисяча чотириста двадцять шiсть гривень 00 копiйок</v>
      </c>
      <c r="D95" s="50"/>
      <c r="E95" s="50"/>
      <c r="F95" s="54"/>
      <c r="G95" s="16"/>
    </row>
    <row r="96" spans="1:7" s="17" customFormat="1" ht="12.75" customHeight="1">
      <c r="A96" s="51" t="s">
        <v>93</v>
      </c>
      <c r="B96" s="53" t="s">
        <v>18</v>
      </c>
      <c r="C96" s="18">
        <v>3204</v>
      </c>
      <c r="D96" s="49" t="s">
        <v>22</v>
      </c>
      <c r="E96" s="49" t="s">
        <v>22</v>
      </c>
      <c r="F96" s="53"/>
      <c r="G96" s="16"/>
    </row>
    <row r="97" spans="1:7" s="17" customFormat="1" ht="33" customHeight="1" thickBot="1">
      <c r="A97" s="52"/>
      <c r="B97" s="54"/>
      <c r="C97" s="21" t="str">
        <f>C95</f>
        <v>Сiмдесят одна тисяча чотириста двадцять шiсть гривень 00 копiйок</v>
      </c>
      <c r="D97" s="50"/>
      <c r="E97" s="50"/>
      <c r="F97" s="54"/>
      <c r="G97" s="16"/>
    </row>
    <row r="98" spans="1:7" s="17" customFormat="1" ht="15" customHeight="1">
      <c r="A98" s="72" t="s">
        <v>39</v>
      </c>
      <c r="B98" s="53" t="s">
        <v>18</v>
      </c>
      <c r="C98" s="18">
        <v>39551</v>
      </c>
      <c r="D98" s="49" t="s">
        <v>22</v>
      </c>
      <c r="E98" s="49" t="s">
        <v>22</v>
      </c>
      <c r="F98" s="53"/>
      <c r="G98" s="16"/>
    </row>
    <row r="99" spans="1:7" s="17" customFormat="1" ht="27" customHeight="1" thickBot="1">
      <c r="A99" s="73"/>
      <c r="B99" s="54"/>
      <c r="C99" s="21" t="str">
        <f>[1]!СумаПрописом(C98)</f>
        <v>Тридцять дев`ять тисяч п`ятсот п`ятдесят одна гривня 00 копiйок</v>
      </c>
      <c r="D99" s="50"/>
      <c r="E99" s="50"/>
      <c r="F99" s="54"/>
      <c r="G99" s="16"/>
    </row>
    <row r="100" spans="1:7" s="17" customFormat="1" ht="15" customHeight="1">
      <c r="A100" s="72" t="s">
        <v>40</v>
      </c>
      <c r="B100" s="53" t="s">
        <v>18</v>
      </c>
      <c r="C100" s="18">
        <v>50237</v>
      </c>
      <c r="D100" s="49" t="s">
        <v>22</v>
      </c>
      <c r="E100" s="49" t="s">
        <v>22</v>
      </c>
      <c r="F100" s="53"/>
      <c r="G100" s="16"/>
    </row>
    <row r="101" spans="1:7" s="17" customFormat="1" ht="27" customHeight="1" thickBot="1">
      <c r="A101" s="73"/>
      <c r="B101" s="54"/>
      <c r="C101" s="21" t="str">
        <f>[1]!СумаПрописом(C100)</f>
        <v>П`ятдесят тисяч двiстi тридцять сiм гривень 00 копiйок</v>
      </c>
      <c r="D101" s="50"/>
      <c r="E101" s="50"/>
      <c r="F101" s="54"/>
      <c r="G101" s="16"/>
    </row>
    <row r="102" spans="1:7" s="17" customFormat="1" ht="15" customHeight="1">
      <c r="A102" s="51" t="s">
        <v>41</v>
      </c>
      <c r="B102" s="53" t="s">
        <v>18</v>
      </c>
      <c r="C102" s="18">
        <v>8968</v>
      </c>
      <c r="D102" s="49" t="s">
        <v>22</v>
      </c>
      <c r="E102" s="49" t="s">
        <v>22</v>
      </c>
      <c r="F102" s="53"/>
      <c r="G102" s="16"/>
    </row>
    <row r="103" spans="1:7" s="17" customFormat="1" ht="15" customHeight="1" thickBot="1">
      <c r="A103" s="52"/>
      <c r="B103" s="54"/>
      <c r="C103" s="21" t="str">
        <f>[1]!СумаПрописом(C102)</f>
        <v>Вiсiм тисяч дев`ятсот шiстдесят вiсiм гривень 00 копiйок</v>
      </c>
      <c r="D103" s="50"/>
      <c r="E103" s="50"/>
      <c r="F103" s="54"/>
      <c r="G103" s="16"/>
    </row>
    <row r="104" spans="1:7" s="17" customFormat="1" ht="15.75" customHeight="1">
      <c r="A104" s="74" t="s">
        <v>94</v>
      </c>
      <c r="B104" s="55" t="s">
        <v>18</v>
      </c>
      <c r="C104" s="42">
        <v>24280</v>
      </c>
      <c r="D104" s="49" t="s">
        <v>22</v>
      </c>
      <c r="E104" s="49" t="s">
        <v>22</v>
      </c>
      <c r="F104" s="55"/>
      <c r="G104" s="16"/>
    </row>
    <row r="105" spans="1:7" s="17" customFormat="1" ht="27.75" customHeight="1" thickBot="1">
      <c r="A105" s="75"/>
      <c r="B105" s="56"/>
      <c r="C105" s="21" t="str">
        <f>[1]!СумаПрописом(C104)</f>
        <v>Двадцять чотири тисячi двiстi вiсiмдесят гривень 00 копiйок</v>
      </c>
      <c r="D105" s="50"/>
      <c r="E105" s="50"/>
      <c r="F105" s="56"/>
      <c r="G105" s="16"/>
    </row>
    <row r="106" spans="1:7" s="17" customFormat="1" ht="14.25" customHeight="1">
      <c r="A106" s="74" t="s">
        <v>42</v>
      </c>
      <c r="B106" s="55" t="s">
        <v>18</v>
      </c>
      <c r="C106" s="42">
        <v>17490</v>
      </c>
      <c r="D106" s="49" t="s">
        <v>22</v>
      </c>
      <c r="E106" s="49" t="s">
        <v>22</v>
      </c>
      <c r="F106" s="55"/>
      <c r="G106" s="16"/>
    </row>
    <row r="107" spans="1:7" s="17" customFormat="1" ht="27.75" customHeight="1" thickBot="1">
      <c r="A107" s="75"/>
      <c r="B107" s="56"/>
      <c r="C107" s="21" t="str">
        <f>[1]!СумаПрописом(C106)</f>
        <v>Сiмнадцять тисяч чотириста дев`яносто гривень 00 копiйок</v>
      </c>
      <c r="D107" s="50"/>
      <c r="E107" s="50"/>
      <c r="F107" s="56"/>
      <c r="G107" s="16"/>
    </row>
    <row r="108" spans="1:7" s="17" customFormat="1" ht="12.75" customHeight="1">
      <c r="A108" s="74" t="s">
        <v>43</v>
      </c>
      <c r="B108" s="55" t="s">
        <v>18</v>
      </c>
      <c r="C108" s="42">
        <v>17940</v>
      </c>
      <c r="D108" s="49" t="s">
        <v>22</v>
      </c>
      <c r="E108" s="49" t="s">
        <v>22</v>
      </c>
      <c r="F108" s="55"/>
      <c r="G108" s="16"/>
    </row>
    <row r="109" spans="1:7" s="17" customFormat="1" ht="15" customHeight="1" thickBot="1">
      <c r="A109" s="75"/>
      <c r="B109" s="56"/>
      <c r="C109" s="15" t="str">
        <f>[1]!СумаПрописом(C108)</f>
        <v>Сiмнадцять тисяч дев`ятсот сорок гривень 00 копiйок</v>
      </c>
      <c r="D109" s="50"/>
      <c r="E109" s="50"/>
      <c r="F109" s="56"/>
      <c r="G109" s="16"/>
    </row>
    <row r="110" spans="1:7" s="17" customFormat="1" ht="15.75" customHeight="1">
      <c r="A110" s="94" t="s">
        <v>44</v>
      </c>
      <c r="B110" s="55" t="s">
        <v>18</v>
      </c>
      <c r="C110" s="42">
        <v>61149</v>
      </c>
      <c r="D110" s="49" t="s">
        <v>22</v>
      </c>
      <c r="E110" s="49" t="s">
        <v>22</v>
      </c>
      <c r="F110" s="55"/>
      <c r="G110" s="16"/>
    </row>
    <row r="111" spans="1:7" s="17" customFormat="1" ht="27" customHeight="1" thickBot="1">
      <c r="A111" s="95"/>
      <c r="B111" s="56"/>
      <c r="C111" s="15" t="str">
        <f>[1]!СумаПрописом(C110)</f>
        <v>Шiстдесят одна тисяча сто сорок дев`ять гривень 00 копiйок</v>
      </c>
      <c r="D111" s="50"/>
      <c r="E111" s="50"/>
      <c r="F111" s="56"/>
      <c r="G111" s="16"/>
    </row>
    <row r="112" spans="1:7" s="22" customFormat="1" ht="13.5" customHeight="1">
      <c r="A112" s="94" t="s">
        <v>32</v>
      </c>
      <c r="B112" s="66" t="s">
        <v>18</v>
      </c>
      <c r="C112" s="42">
        <v>34354</v>
      </c>
      <c r="D112" s="49" t="s">
        <v>22</v>
      </c>
      <c r="E112" s="49" t="s">
        <v>22</v>
      </c>
      <c r="F112" s="55"/>
      <c r="G112" s="16"/>
    </row>
    <row r="113" spans="1:7" s="22" customFormat="1" ht="27.75" customHeight="1" thickBot="1">
      <c r="A113" s="95"/>
      <c r="B113" s="67"/>
      <c r="C113" s="21" t="str">
        <f>[1]!СумаПрописом(C112)</f>
        <v>Тридцять чотири тисячi триста п`ятдесят чотири гривнi 00 копiйок</v>
      </c>
      <c r="D113" s="50"/>
      <c r="E113" s="50"/>
      <c r="F113" s="56"/>
      <c r="G113" s="16"/>
    </row>
    <row r="114" spans="1:7" s="22" customFormat="1" ht="15.75" customHeight="1">
      <c r="A114" s="72" t="s">
        <v>45</v>
      </c>
      <c r="B114" s="55">
        <v>2230</v>
      </c>
      <c r="C114" s="18">
        <v>133705</v>
      </c>
      <c r="D114" s="49" t="s">
        <v>22</v>
      </c>
      <c r="E114" s="49" t="s">
        <v>22</v>
      </c>
      <c r="F114" s="55"/>
      <c r="G114" s="16"/>
    </row>
    <row r="115" spans="1:7" s="22" customFormat="1" ht="31.5" customHeight="1" thickBot="1">
      <c r="A115" s="73"/>
      <c r="B115" s="56"/>
      <c r="C115" s="21" t="str">
        <f>[1]!СумаПрописом(C114)</f>
        <v>Сто тридцять три тисячi сiмсот п`ять гривень 00 копiйок</v>
      </c>
      <c r="D115" s="50"/>
      <c r="E115" s="50"/>
      <c r="F115" s="56"/>
      <c r="G115" s="16"/>
    </row>
    <row r="116" spans="1:7" s="22" customFormat="1" ht="15" customHeight="1">
      <c r="A116" s="74" t="s">
        <v>46</v>
      </c>
      <c r="B116" s="96">
        <v>2230</v>
      </c>
      <c r="C116" s="15">
        <v>117595</v>
      </c>
      <c r="D116" s="49" t="s">
        <v>22</v>
      </c>
      <c r="E116" s="49" t="s">
        <v>22</v>
      </c>
      <c r="F116" s="55"/>
      <c r="G116" s="16"/>
    </row>
    <row r="117" spans="1:7" s="22" customFormat="1" ht="28.5" customHeight="1" thickBot="1">
      <c r="A117" s="75"/>
      <c r="B117" s="56"/>
      <c r="C117" s="21" t="str">
        <f>[1]!СумаПрописом(C116)</f>
        <v>Сто сiмнадцять тисяч п`ятсот дев`яносто п`ять гривень 00 копiйок</v>
      </c>
      <c r="D117" s="50"/>
      <c r="E117" s="50"/>
      <c r="F117" s="56"/>
      <c r="G117" s="16"/>
    </row>
    <row r="118" spans="1:7" s="22" customFormat="1" ht="15" customHeight="1">
      <c r="A118" s="74" t="s">
        <v>47</v>
      </c>
      <c r="B118" s="55">
        <v>2230</v>
      </c>
      <c r="C118" s="18">
        <v>51000</v>
      </c>
      <c r="D118" s="49" t="s">
        <v>22</v>
      </c>
      <c r="E118" s="49" t="s">
        <v>22</v>
      </c>
      <c r="F118" s="55"/>
      <c r="G118" s="16"/>
    </row>
    <row r="119" spans="1:7" s="22" customFormat="1" ht="22.5" customHeight="1" thickBot="1">
      <c r="A119" s="75"/>
      <c r="B119" s="56"/>
      <c r="C119" s="21" t="str">
        <f>[1]!СумаПрописом(C118)</f>
        <v>П`ятдесят одна тисяча гривень 00 копiйок</v>
      </c>
      <c r="D119" s="50"/>
      <c r="E119" s="50"/>
      <c r="F119" s="56"/>
      <c r="G119" s="16"/>
    </row>
    <row r="120" spans="1:7" s="22" customFormat="1" ht="12.75" customHeight="1">
      <c r="A120" s="94" t="s">
        <v>48</v>
      </c>
      <c r="B120" s="55">
        <v>2230</v>
      </c>
      <c r="C120" s="15">
        <v>99900</v>
      </c>
      <c r="D120" s="49" t="s">
        <v>22</v>
      </c>
      <c r="E120" s="49" t="s">
        <v>22</v>
      </c>
      <c r="F120" s="55"/>
      <c r="G120" s="16"/>
    </row>
    <row r="121" spans="1:7" s="22" customFormat="1" ht="47.25" customHeight="1" thickBot="1">
      <c r="A121" s="95"/>
      <c r="B121" s="56"/>
      <c r="C121" s="21" t="str">
        <f>[1]!СумаПрописом(C120)</f>
        <v>Дев`яносто дев`ять тисяч дев`ятсот гривень 00 копiйок</v>
      </c>
      <c r="D121" s="50"/>
      <c r="E121" s="50"/>
      <c r="F121" s="56"/>
      <c r="G121" s="16"/>
    </row>
    <row r="122" spans="1:43" s="7" customFormat="1" ht="12" customHeight="1">
      <c r="A122" s="68" t="s">
        <v>8</v>
      </c>
      <c r="B122" s="70" t="s">
        <v>18</v>
      </c>
      <c r="C122" s="8">
        <f>C84+C86+C88+C90+C92+C94+C96+C98+C100+C102+C104+C106+C108+C110+C112+C114+C116+C118+C120</f>
        <v>1125914</v>
      </c>
      <c r="D122" s="97"/>
      <c r="E122" s="60"/>
      <c r="F122" s="60"/>
      <c r="G122" s="1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</row>
    <row r="123" spans="1:43" s="7" customFormat="1" ht="27.75" customHeight="1" thickBot="1">
      <c r="A123" s="69"/>
      <c r="B123" s="71"/>
      <c r="C123" s="12" t="str">
        <f>[1]!СумаПрописом(C122)</f>
        <v>Один мiльйон сто двадцять п`ять тисяч дев`ятсот чотирнадцять гривень 00 копiйок</v>
      </c>
      <c r="D123" s="98"/>
      <c r="E123" s="61"/>
      <c r="F123" s="61"/>
      <c r="G123" s="1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</row>
    <row r="124" spans="1:7" s="17" customFormat="1" ht="12" customHeight="1">
      <c r="A124" s="74" t="s">
        <v>61</v>
      </c>
      <c r="B124" s="66" t="s">
        <v>19</v>
      </c>
      <c r="C124" s="18">
        <v>117221.76</v>
      </c>
      <c r="D124" s="49" t="s">
        <v>22</v>
      </c>
      <c r="E124" s="49" t="s">
        <v>22</v>
      </c>
      <c r="F124" s="53" t="s">
        <v>60</v>
      </c>
      <c r="G124" s="16"/>
    </row>
    <row r="125" spans="1:7" s="17" customFormat="1" ht="27" customHeight="1" thickBot="1">
      <c r="A125" s="75"/>
      <c r="B125" s="67"/>
      <c r="C125" s="21" t="str">
        <f>[1]!СумаПрописом(C124)</f>
        <v>Сто сiмнадцять тисяч двiстi двадцять одна гривня 76 копiйок</v>
      </c>
      <c r="D125" s="50"/>
      <c r="E125" s="50"/>
      <c r="F125" s="59"/>
      <c r="G125" s="16"/>
    </row>
    <row r="126" spans="1:7" s="17" customFormat="1" ht="17.25" customHeight="1">
      <c r="A126" s="82" t="s">
        <v>62</v>
      </c>
      <c r="B126" s="66" t="s">
        <v>19</v>
      </c>
      <c r="C126" s="15">
        <v>72903.34</v>
      </c>
      <c r="D126" s="49" t="s">
        <v>22</v>
      </c>
      <c r="E126" s="49" t="s">
        <v>22</v>
      </c>
      <c r="F126" s="53" t="s">
        <v>60</v>
      </c>
      <c r="G126" s="16"/>
    </row>
    <row r="127" spans="1:7" s="17" customFormat="1" ht="17.25" customHeight="1" thickBot="1">
      <c r="A127" s="75"/>
      <c r="B127" s="67"/>
      <c r="C127" s="21" t="str">
        <f>[1]!СумаПрописом(C126)</f>
        <v>Сiмдесят двi тисячi дев`ятсот три гривнi 34 копiйки</v>
      </c>
      <c r="D127" s="50"/>
      <c r="E127" s="50"/>
      <c r="F127" s="54"/>
      <c r="G127" s="16"/>
    </row>
    <row r="128" spans="1:7" s="17" customFormat="1" ht="15.75" customHeight="1">
      <c r="A128" s="74" t="s">
        <v>104</v>
      </c>
      <c r="B128" s="66" t="s">
        <v>19</v>
      </c>
      <c r="C128" s="18">
        <v>199004</v>
      </c>
      <c r="D128" s="49" t="s">
        <v>22</v>
      </c>
      <c r="E128" s="49" t="s">
        <v>22</v>
      </c>
      <c r="F128" s="53" t="s">
        <v>106</v>
      </c>
      <c r="G128" s="16"/>
    </row>
    <row r="129" spans="1:7" s="17" customFormat="1" ht="27.75" customHeight="1" thickBot="1">
      <c r="A129" s="75"/>
      <c r="B129" s="67"/>
      <c r="C129" s="21" t="str">
        <f>[1]!СумаПрописом(C128)</f>
        <v>Сто дев`яносто дев`ять тисяч чотири гривнi 00 копiйок</v>
      </c>
      <c r="D129" s="50"/>
      <c r="E129" s="50"/>
      <c r="F129" s="59"/>
      <c r="G129" s="16"/>
    </row>
    <row r="130" spans="1:7" s="17" customFormat="1" ht="15" customHeight="1">
      <c r="A130" s="82" t="s">
        <v>105</v>
      </c>
      <c r="B130" s="66" t="s">
        <v>19</v>
      </c>
      <c r="C130" s="15">
        <v>149416</v>
      </c>
      <c r="D130" s="49" t="s">
        <v>22</v>
      </c>
      <c r="E130" s="49" t="s">
        <v>22</v>
      </c>
      <c r="F130" s="53" t="s">
        <v>106</v>
      </c>
      <c r="G130" s="16"/>
    </row>
    <row r="131" spans="1:7" s="17" customFormat="1" ht="31.5" customHeight="1" thickBot="1">
      <c r="A131" s="75"/>
      <c r="B131" s="67"/>
      <c r="C131" s="21" t="str">
        <f>[1]!СумаПрописом(C130)</f>
        <v>Сто сорок дев`ять тисяч чотириста шiстнадцять гривень 00 копiйок</v>
      </c>
      <c r="D131" s="50"/>
      <c r="E131" s="50"/>
      <c r="F131" s="59"/>
      <c r="G131" s="16"/>
    </row>
    <row r="132" spans="1:7" s="22" customFormat="1" ht="15" customHeight="1">
      <c r="A132" s="72" t="s">
        <v>63</v>
      </c>
      <c r="B132" s="62" t="s">
        <v>19</v>
      </c>
      <c r="C132" s="18">
        <v>12000</v>
      </c>
      <c r="D132" s="49" t="s">
        <v>22</v>
      </c>
      <c r="E132" s="49" t="s">
        <v>22</v>
      </c>
      <c r="F132" s="53"/>
      <c r="G132" s="16"/>
    </row>
    <row r="133" spans="1:7" s="22" customFormat="1" ht="66.75" customHeight="1" thickBot="1">
      <c r="A133" s="73"/>
      <c r="B133" s="63"/>
      <c r="C133" s="21" t="str">
        <f>[1]!СумаПрописом(C132)</f>
        <v>Дванадцять тисяч гривень 00 копiйок</v>
      </c>
      <c r="D133" s="50"/>
      <c r="E133" s="50"/>
      <c r="F133" s="54"/>
      <c r="G133" s="16"/>
    </row>
    <row r="134" spans="1:7" s="17" customFormat="1" ht="16.5" customHeight="1">
      <c r="A134" s="72" t="s">
        <v>64</v>
      </c>
      <c r="B134" s="62" t="s">
        <v>19</v>
      </c>
      <c r="C134" s="18">
        <v>2400</v>
      </c>
      <c r="D134" s="49" t="s">
        <v>22</v>
      </c>
      <c r="E134" s="49" t="s">
        <v>22</v>
      </c>
      <c r="F134" s="53"/>
      <c r="G134" s="19"/>
    </row>
    <row r="135" spans="1:7" s="17" customFormat="1" ht="41.25" customHeight="1" thickBot="1">
      <c r="A135" s="73"/>
      <c r="B135" s="63"/>
      <c r="C135" s="21" t="str">
        <f>[1]!СумаПрописом(C134)</f>
        <v>Двi тисячi чотириста гривень 00 копiйок</v>
      </c>
      <c r="D135" s="50"/>
      <c r="E135" s="50"/>
      <c r="F135" s="54"/>
      <c r="G135" s="19"/>
    </row>
    <row r="136" spans="1:7" s="17" customFormat="1" ht="17.25" customHeight="1">
      <c r="A136" s="51" t="s">
        <v>65</v>
      </c>
      <c r="B136" s="62" t="s">
        <v>19</v>
      </c>
      <c r="C136" s="18">
        <v>122639</v>
      </c>
      <c r="D136" s="49" t="s">
        <v>22</v>
      </c>
      <c r="E136" s="49" t="s">
        <v>22</v>
      </c>
      <c r="F136" s="53"/>
      <c r="G136" s="16"/>
    </row>
    <row r="137" spans="1:7" s="17" customFormat="1" ht="39.75" customHeight="1" thickBot="1">
      <c r="A137" s="52"/>
      <c r="B137" s="63"/>
      <c r="C137" s="21" t="str">
        <f>[1]!СумаПрописом(C136)</f>
        <v>Сто двадцять двi тисячi шiстсот тридцять дев`ять гривень 00 копiйок</v>
      </c>
      <c r="D137" s="50"/>
      <c r="E137" s="50"/>
      <c r="F137" s="54"/>
      <c r="G137" s="16"/>
    </row>
    <row r="138" spans="1:7" s="17" customFormat="1" ht="13.5" customHeight="1">
      <c r="A138" s="74" t="s">
        <v>100</v>
      </c>
      <c r="B138" s="66" t="s">
        <v>19</v>
      </c>
      <c r="C138" s="42">
        <v>31325</v>
      </c>
      <c r="D138" s="49" t="s">
        <v>22</v>
      </c>
      <c r="E138" s="49" t="s">
        <v>22</v>
      </c>
      <c r="F138" s="55"/>
      <c r="G138" s="16"/>
    </row>
    <row r="139" spans="1:7" s="17" customFormat="1" ht="32.25" customHeight="1" thickBot="1">
      <c r="A139" s="75"/>
      <c r="B139" s="67"/>
      <c r="C139" s="21" t="str">
        <f>[1]!СумаПрописом(C138)</f>
        <v>Тридцять одна тисяча триста двадцять п`ять гривень 00 копiйок</v>
      </c>
      <c r="D139" s="50"/>
      <c r="E139" s="50"/>
      <c r="F139" s="56"/>
      <c r="G139" s="16"/>
    </row>
    <row r="140" spans="1:7" s="17" customFormat="1" ht="13.5" customHeight="1">
      <c r="A140" s="51" t="s">
        <v>66</v>
      </c>
      <c r="B140" s="62" t="s">
        <v>19</v>
      </c>
      <c r="C140" s="18">
        <v>600</v>
      </c>
      <c r="D140" s="49" t="s">
        <v>22</v>
      </c>
      <c r="E140" s="49" t="s">
        <v>22</v>
      </c>
      <c r="F140" s="53"/>
      <c r="G140" s="16"/>
    </row>
    <row r="141" spans="1:7" s="17" customFormat="1" ht="34.5" customHeight="1" thickBot="1">
      <c r="A141" s="52"/>
      <c r="B141" s="63"/>
      <c r="C141" s="21" t="str">
        <f>[1]!СумаПрописом(C140)</f>
        <v>Шiстсот гривень 00 копiйок</v>
      </c>
      <c r="D141" s="50"/>
      <c r="E141" s="50"/>
      <c r="F141" s="54"/>
      <c r="G141" s="16"/>
    </row>
    <row r="142" spans="1:7" s="17" customFormat="1" ht="14.25" customHeight="1">
      <c r="A142" s="51" t="s">
        <v>67</v>
      </c>
      <c r="B142" s="66" t="s">
        <v>19</v>
      </c>
      <c r="C142" s="42">
        <f>105090-13530</f>
        <v>91560</v>
      </c>
      <c r="D142" s="49" t="s">
        <v>22</v>
      </c>
      <c r="E142" s="49" t="s">
        <v>22</v>
      </c>
      <c r="F142" s="55"/>
      <c r="G142" s="19" t="s">
        <v>22</v>
      </c>
    </row>
    <row r="143" spans="1:7" s="17" customFormat="1" ht="56.25" customHeight="1" thickBot="1">
      <c r="A143" s="52"/>
      <c r="B143" s="67"/>
      <c r="C143" s="21" t="str">
        <f>[1]!СумаПрописом(C142)</f>
        <v>Дев`яносто одна тисяча п`ятсот шiстдесят гривень 00 копiйок</v>
      </c>
      <c r="D143" s="50"/>
      <c r="E143" s="50"/>
      <c r="F143" s="56"/>
      <c r="G143" s="19"/>
    </row>
    <row r="144" spans="1:7" s="17" customFormat="1" ht="14.25" customHeight="1">
      <c r="A144" s="51" t="s">
        <v>118</v>
      </c>
      <c r="B144" s="66" t="s">
        <v>19</v>
      </c>
      <c r="C144" s="42">
        <v>13530</v>
      </c>
      <c r="D144" s="49" t="s">
        <v>22</v>
      </c>
      <c r="E144" s="49" t="s">
        <v>22</v>
      </c>
      <c r="F144" s="55"/>
      <c r="G144" s="19" t="s">
        <v>117</v>
      </c>
    </row>
    <row r="145" spans="1:7" s="17" customFormat="1" ht="52.5" customHeight="1" thickBot="1">
      <c r="A145" s="52"/>
      <c r="B145" s="67"/>
      <c r="C145" s="21" t="str">
        <f>[1]!СумаПрописом(C144)</f>
        <v>Тринадцять тисяч п`ятсот тридцять гривень 00 копiйок</v>
      </c>
      <c r="D145" s="50"/>
      <c r="E145" s="50"/>
      <c r="F145" s="56"/>
      <c r="G145" s="19"/>
    </row>
    <row r="146" spans="1:7" s="17" customFormat="1" ht="12.75" customHeight="1">
      <c r="A146" s="51" t="s">
        <v>68</v>
      </c>
      <c r="B146" s="62" t="s">
        <v>19</v>
      </c>
      <c r="C146" s="18">
        <v>54000</v>
      </c>
      <c r="D146" s="49" t="s">
        <v>22</v>
      </c>
      <c r="E146" s="49" t="s">
        <v>22</v>
      </c>
      <c r="F146" s="55"/>
      <c r="G146" s="19"/>
    </row>
    <row r="147" spans="1:7" s="17" customFormat="1" ht="30.75" customHeight="1" thickBot="1">
      <c r="A147" s="52"/>
      <c r="B147" s="63"/>
      <c r="C147" s="21" t="str">
        <f>[1]!СумаПрописом(C146)</f>
        <v>П`ятдесят чотири тисячi гривень 00 копiйок</v>
      </c>
      <c r="D147" s="50"/>
      <c r="E147" s="50"/>
      <c r="F147" s="56"/>
      <c r="G147" s="19"/>
    </row>
    <row r="148" spans="1:7" s="17" customFormat="1" ht="14.25" customHeight="1">
      <c r="A148" s="51" t="s">
        <v>69</v>
      </c>
      <c r="B148" s="62" t="s">
        <v>19</v>
      </c>
      <c r="C148" s="42">
        <v>7920</v>
      </c>
      <c r="D148" s="49" t="s">
        <v>22</v>
      </c>
      <c r="E148" s="49" t="s">
        <v>22</v>
      </c>
      <c r="F148" s="53"/>
      <c r="G148" s="19"/>
    </row>
    <row r="149" spans="1:7" s="17" customFormat="1" ht="29.25" customHeight="1" thickBot="1">
      <c r="A149" s="52"/>
      <c r="B149" s="63"/>
      <c r="C149" s="21" t="str">
        <f>[1]!СумаПрописом(C148)</f>
        <v>Сiм тисяч дев`ятсот двадцять гривень 00 копiйок</v>
      </c>
      <c r="D149" s="50"/>
      <c r="E149" s="50"/>
      <c r="F149" s="54"/>
      <c r="G149" s="19"/>
    </row>
    <row r="150" spans="1:7" s="17" customFormat="1" ht="18" customHeight="1">
      <c r="A150" s="74" t="s">
        <v>70</v>
      </c>
      <c r="B150" s="62" t="s">
        <v>19</v>
      </c>
      <c r="C150" s="18">
        <v>24662</v>
      </c>
      <c r="D150" s="49" t="s">
        <v>22</v>
      </c>
      <c r="E150" s="49" t="s">
        <v>22</v>
      </c>
      <c r="F150" s="53"/>
      <c r="G150" s="16"/>
    </row>
    <row r="151" spans="1:7" s="17" customFormat="1" ht="63.75" customHeight="1" thickBot="1">
      <c r="A151" s="75"/>
      <c r="B151" s="63"/>
      <c r="C151" s="21" t="str">
        <f>[1]!СумаПрописом(C150)</f>
        <v>Двадцять чотири тисячi шiстсот шiстдесят двi гривнi 00 копiйок</v>
      </c>
      <c r="D151" s="50"/>
      <c r="E151" s="50"/>
      <c r="F151" s="54"/>
      <c r="G151" s="16"/>
    </row>
    <row r="152" spans="1:7" s="17" customFormat="1" ht="12.75" customHeight="1">
      <c r="A152" s="72" t="s">
        <v>71</v>
      </c>
      <c r="B152" s="62" t="s">
        <v>19</v>
      </c>
      <c r="C152" s="18">
        <v>10000</v>
      </c>
      <c r="D152" s="49" t="s">
        <v>22</v>
      </c>
      <c r="E152" s="49" t="s">
        <v>22</v>
      </c>
      <c r="F152" s="53"/>
      <c r="G152" s="16"/>
    </row>
    <row r="153" spans="1:7" s="17" customFormat="1" ht="43.5" customHeight="1" thickBot="1">
      <c r="A153" s="73"/>
      <c r="B153" s="63"/>
      <c r="C153" s="21" t="str">
        <f>[1]!СумаПрописом(C152)</f>
        <v>Десять тисяч гривень 00 копiйок</v>
      </c>
      <c r="D153" s="50"/>
      <c r="E153" s="50"/>
      <c r="F153" s="54"/>
      <c r="G153" s="16"/>
    </row>
    <row r="154" spans="1:7" s="22" customFormat="1" ht="12.75" customHeight="1">
      <c r="A154" s="72" t="s">
        <v>31</v>
      </c>
      <c r="B154" s="62" t="s">
        <v>19</v>
      </c>
      <c r="C154" s="18">
        <v>21621</v>
      </c>
      <c r="D154" s="49" t="s">
        <v>22</v>
      </c>
      <c r="E154" s="49" t="s">
        <v>22</v>
      </c>
      <c r="F154" s="53"/>
      <c r="G154" s="16"/>
    </row>
    <row r="155" spans="1:7" s="22" customFormat="1" ht="39" customHeight="1" thickBot="1">
      <c r="A155" s="73"/>
      <c r="B155" s="63"/>
      <c r="C155" s="21" t="str">
        <f>[1]!СумаПрописом(C154)</f>
        <v>Двадцять одна тисяча шiстсот двадцять одна гривня 00 копiйок</v>
      </c>
      <c r="D155" s="50"/>
      <c r="E155" s="50"/>
      <c r="F155" s="54"/>
      <c r="G155" s="16"/>
    </row>
    <row r="156" spans="1:7" s="22" customFormat="1" ht="12.75" customHeight="1">
      <c r="A156" s="72" t="s">
        <v>76</v>
      </c>
      <c r="B156" s="62" t="s">
        <v>19</v>
      </c>
      <c r="C156" s="18">
        <v>10424</v>
      </c>
      <c r="D156" s="49" t="s">
        <v>22</v>
      </c>
      <c r="E156" s="49" t="s">
        <v>22</v>
      </c>
      <c r="F156" s="53"/>
      <c r="G156" s="16"/>
    </row>
    <row r="157" spans="1:7" s="22" customFormat="1" ht="55.5" customHeight="1" thickBot="1">
      <c r="A157" s="73"/>
      <c r="B157" s="63"/>
      <c r="C157" s="21" t="str">
        <f>[1]!СумаПрописом(C156)</f>
        <v>Десять тисяч чотириста двадцять чотири гривнi 00 копiйок</v>
      </c>
      <c r="D157" s="50"/>
      <c r="E157" s="50"/>
      <c r="F157" s="54"/>
      <c r="G157" s="16"/>
    </row>
    <row r="158" spans="1:7" s="17" customFormat="1" ht="18" customHeight="1">
      <c r="A158" s="51" t="s">
        <v>72</v>
      </c>
      <c r="B158" s="62" t="s">
        <v>19</v>
      </c>
      <c r="C158" s="18">
        <v>34050</v>
      </c>
      <c r="D158" s="49" t="s">
        <v>22</v>
      </c>
      <c r="E158" s="49" t="s">
        <v>22</v>
      </c>
      <c r="F158" s="53"/>
      <c r="G158" s="16"/>
    </row>
    <row r="159" spans="1:7" s="17" customFormat="1" ht="51" customHeight="1" thickBot="1">
      <c r="A159" s="52"/>
      <c r="B159" s="63"/>
      <c r="C159" s="21" t="str">
        <f>[1]!СумаПрописом(C158)</f>
        <v>Тридцять чотири тисячi п`ятдесят гривень 00 копiйок</v>
      </c>
      <c r="D159" s="50"/>
      <c r="E159" s="50"/>
      <c r="F159" s="54"/>
      <c r="G159" s="16"/>
    </row>
    <row r="160" spans="1:7" s="17" customFormat="1" ht="12.75" customHeight="1">
      <c r="A160" s="74" t="s">
        <v>73</v>
      </c>
      <c r="B160" s="62" t="s">
        <v>19</v>
      </c>
      <c r="C160" s="18">
        <v>7200</v>
      </c>
      <c r="D160" s="49" t="s">
        <v>22</v>
      </c>
      <c r="E160" s="49" t="s">
        <v>22</v>
      </c>
      <c r="F160" s="53"/>
      <c r="G160" s="16"/>
    </row>
    <row r="161" spans="1:7" s="17" customFormat="1" ht="27" customHeight="1" thickBot="1">
      <c r="A161" s="75"/>
      <c r="B161" s="63"/>
      <c r="C161" s="21" t="str">
        <f>[1]!СумаПрописом(C160)</f>
        <v>Сiм тисяч двiстi гривень 00 копiйок</v>
      </c>
      <c r="D161" s="50"/>
      <c r="E161" s="50"/>
      <c r="F161" s="54"/>
      <c r="G161" s="16"/>
    </row>
    <row r="162" spans="1:7" s="17" customFormat="1" ht="15" customHeight="1">
      <c r="A162" s="51" t="s">
        <v>74</v>
      </c>
      <c r="B162" s="62" t="s">
        <v>19</v>
      </c>
      <c r="C162" s="18">
        <v>6568</v>
      </c>
      <c r="D162" s="49" t="s">
        <v>22</v>
      </c>
      <c r="E162" s="49" t="s">
        <v>22</v>
      </c>
      <c r="F162" s="53"/>
      <c r="G162" s="16"/>
    </row>
    <row r="163" spans="1:7" s="17" customFormat="1" ht="27" customHeight="1" thickBot="1">
      <c r="A163" s="52"/>
      <c r="B163" s="63"/>
      <c r="C163" s="21" t="str">
        <f>[1]!СумаПрописом(C162)</f>
        <v>Шiсть тисяч п`ятсот шiстдесят вiсiм гривень 00 копiйок</v>
      </c>
      <c r="D163" s="50"/>
      <c r="E163" s="50"/>
      <c r="F163" s="54"/>
      <c r="G163" s="16"/>
    </row>
    <row r="164" spans="1:7" s="17" customFormat="1" ht="15" customHeight="1">
      <c r="A164" s="51" t="s">
        <v>96</v>
      </c>
      <c r="B164" s="62" t="s">
        <v>19</v>
      </c>
      <c r="C164" s="18">
        <v>121293</v>
      </c>
      <c r="D164" s="49" t="s">
        <v>22</v>
      </c>
      <c r="E164" s="49" t="s">
        <v>22</v>
      </c>
      <c r="F164" s="53"/>
      <c r="G164" s="16"/>
    </row>
    <row r="165" spans="1:7" s="17" customFormat="1" ht="41.25" customHeight="1" thickBot="1">
      <c r="A165" s="52"/>
      <c r="B165" s="63"/>
      <c r="C165" s="21" t="str">
        <f>[1]!СумаПрописом(C164)</f>
        <v>Сто двадцять одна тисяча двiстi дев`яносто три гривнi 00 копiйок</v>
      </c>
      <c r="D165" s="50"/>
      <c r="E165" s="50"/>
      <c r="F165" s="54"/>
      <c r="G165" s="16"/>
    </row>
    <row r="166" spans="1:7" s="17" customFormat="1" ht="15.75" customHeight="1">
      <c r="A166" s="51" t="s">
        <v>75</v>
      </c>
      <c r="B166" s="53" t="s">
        <v>19</v>
      </c>
      <c r="C166" s="18">
        <v>10750</v>
      </c>
      <c r="D166" s="49" t="s">
        <v>22</v>
      </c>
      <c r="E166" s="49" t="s">
        <v>22</v>
      </c>
      <c r="F166" s="53"/>
      <c r="G166" s="19"/>
    </row>
    <row r="167" spans="1:7" s="17" customFormat="1" ht="41.25" customHeight="1" thickBot="1">
      <c r="A167" s="52"/>
      <c r="B167" s="54"/>
      <c r="C167" s="21" t="str">
        <f>[1]!СумаПрописом(C166)</f>
        <v>Десять тисяч сiмсот п`ятдесят гривень 00 копiйок</v>
      </c>
      <c r="D167" s="50"/>
      <c r="E167" s="50"/>
      <c r="F167" s="54"/>
      <c r="G167" s="19"/>
    </row>
    <row r="168" spans="1:7" s="17" customFormat="1" ht="15" customHeight="1">
      <c r="A168" s="51" t="s">
        <v>99</v>
      </c>
      <c r="B168" s="53" t="s">
        <v>19</v>
      </c>
      <c r="C168" s="18">
        <v>2352</v>
      </c>
      <c r="D168" s="49" t="s">
        <v>22</v>
      </c>
      <c r="E168" s="49" t="s">
        <v>22</v>
      </c>
      <c r="F168" s="53"/>
      <c r="G168" s="16"/>
    </row>
    <row r="169" spans="1:7" s="17" customFormat="1" ht="53.25" customHeight="1" thickBot="1">
      <c r="A169" s="52"/>
      <c r="B169" s="54"/>
      <c r="C169" s="21" t="str">
        <f>[1]!СумаПрописом(C168)</f>
        <v>Двi тисячi триста п`ятдесят двi гривнi 00 копiйок</v>
      </c>
      <c r="D169" s="50"/>
      <c r="E169" s="50"/>
      <c r="F169" s="54"/>
      <c r="G169" s="16"/>
    </row>
    <row r="170" spans="1:7" s="17" customFormat="1" ht="15.75" customHeight="1">
      <c r="A170" s="51" t="s">
        <v>97</v>
      </c>
      <c r="B170" s="53">
        <v>2240</v>
      </c>
      <c r="C170" s="18">
        <v>33890</v>
      </c>
      <c r="D170" s="55" t="s">
        <v>22</v>
      </c>
      <c r="E170" s="55" t="s">
        <v>22</v>
      </c>
      <c r="F170" s="53"/>
      <c r="G170" s="16"/>
    </row>
    <row r="171" spans="1:7" s="17" customFormat="1" ht="65.25" customHeight="1" thickBot="1">
      <c r="A171" s="52"/>
      <c r="B171" s="54"/>
      <c r="C171" s="21" t="str">
        <f>[1]!СумаПрописом(C170)</f>
        <v>Тридцять три тисячi вiсiмсот дев`яносто гривень 00 копiйок</v>
      </c>
      <c r="D171" s="56"/>
      <c r="E171" s="56"/>
      <c r="F171" s="54"/>
      <c r="G171" s="16"/>
    </row>
    <row r="172" spans="1:43" s="7" customFormat="1" ht="13.5" customHeight="1">
      <c r="A172" s="68" t="s">
        <v>8</v>
      </c>
      <c r="B172" s="87" t="s">
        <v>19</v>
      </c>
      <c r="C172" s="8">
        <f>C124+C126+C128+C130+C132+C134+C136+C138+C140+C142+C144+C146+C148+C150+C152+C154+C156+C158+C160+C162+C164+C166+C168+C170</f>
        <v>1157329.1</v>
      </c>
      <c r="D172" s="60"/>
      <c r="E172" s="60"/>
      <c r="F172" s="60"/>
      <c r="G172" s="16"/>
      <c r="H172" s="29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</row>
    <row r="173" spans="1:43" s="7" customFormat="1" ht="30" customHeight="1" thickBot="1">
      <c r="A173" s="69"/>
      <c r="B173" s="88"/>
      <c r="C173" s="12" t="str">
        <f>[1]!СумаПрописом(C172)</f>
        <v>Один мiльйон сто п`ятдесят сiм тисяч триста двадцять дев`ять гривень 10 копiйок</v>
      </c>
      <c r="D173" s="61"/>
      <c r="E173" s="61"/>
      <c r="F173" s="61"/>
      <c r="G173" s="16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</row>
    <row r="174" spans="1:7" s="17" customFormat="1" ht="15" customHeight="1">
      <c r="A174" s="51" t="s">
        <v>107</v>
      </c>
      <c r="B174" s="53">
        <v>2272</v>
      </c>
      <c r="C174" s="18">
        <v>45262</v>
      </c>
      <c r="D174" s="49" t="s">
        <v>22</v>
      </c>
      <c r="E174" s="49" t="s">
        <v>22</v>
      </c>
      <c r="F174" s="53" t="s">
        <v>106</v>
      </c>
      <c r="G174" s="16"/>
    </row>
    <row r="175" spans="1:7" s="17" customFormat="1" ht="28.5" customHeight="1" thickBot="1">
      <c r="A175" s="52"/>
      <c r="B175" s="54"/>
      <c r="C175" s="21" t="str">
        <f>[1]!СумаПрописом(C174)</f>
        <v>Сорок п`ять тисяч двiстi шiстдесят двi гривнi 00 копiйок</v>
      </c>
      <c r="D175" s="50"/>
      <c r="E175" s="50"/>
      <c r="F175" s="59"/>
      <c r="G175" s="16"/>
    </row>
    <row r="176" spans="1:7" s="17" customFormat="1" ht="15" customHeight="1">
      <c r="A176" s="51" t="s">
        <v>108</v>
      </c>
      <c r="B176" s="53">
        <v>2272</v>
      </c>
      <c r="C176" s="18">
        <v>12695</v>
      </c>
      <c r="D176" s="49" t="s">
        <v>22</v>
      </c>
      <c r="E176" s="49" t="s">
        <v>22</v>
      </c>
      <c r="F176" s="53" t="s">
        <v>106</v>
      </c>
      <c r="G176" s="16"/>
    </row>
    <row r="177" spans="1:7" s="17" customFormat="1" ht="28.5" customHeight="1" thickBot="1">
      <c r="A177" s="52"/>
      <c r="B177" s="54"/>
      <c r="C177" s="21" t="str">
        <f>[1]!СумаПрописом(C176)</f>
        <v>Дванадцять тисяч шiстсот дев`яносто п`ять гривень 00 копiйок</v>
      </c>
      <c r="D177" s="50"/>
      <c r="E177" s="50"/>
      <c r="F177" s="59"/>
      <c r="G177" s="16"/>
    </row>
    <row r="178" spans="1:43" s="7" customFormat="1" ht="13.5" customHeight="1">
      <c r="A178" s="68" t="s">
        <v>8</v>
      </c>
      <c r="B178" s="87">
        <v>2272</v>
      </c>
      <c r="C178" s="8">
        <f>C174+C176</f>
        <v>57957</v>
      </c>
      <c r="D178" s="60"/>
      <c r="E178" s="60"/>
      <c r="F178" s="60"/>
      <c r="G178" s="16"/>
      <c r="H178" s="29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</row>
    <row r="179" spans="1:43" s="7" customFormat="1" ht="30" customHeight="1" thickBot="1">
      <c r="A179" s="69"/>
      <c r="B179" s="88"/>
      <c r="C179" s="12" t="str">
        <f>[1]!СумаПрописом(C178)</f>
        <v>П`ятдесят сiм тисяч дев`ятсот п`ятдесят сiм гривень 00 копiйок</v>
      </c>
      <c r="D179" s="61"/>
      <c r="E179" s="61"/>
      <c r="F179" s="61"/>
      <c r="G179" s="16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</row>
    <row r="180" spans="1:7" s="17" customFormat="1" ht="15" customHeight="1">
      <c r="A180" s="51" t="s">
        <v>109</v>
      </c>
      <c r="B180" s="53">
        <v>2273</v>
      </c>
      <c r="C180" s="18">
        <v>135395</v>
      </c>
      <c r="D180" s="49" t="s">
        <v>22</v>
      </c>
      <c r="E180" s="49" t="s">
        <v>22</v>
      </c>
      <c r="F180" s="53" t="s">
        <v>106</v>
      </c>
      <c r="G180" s="16"/>
    </row>
    <row r="181" spans="1:7" s="17" customFormat="1" ht="30" customHeight="1" thickBot="1">
      <c r="A181" s="52"/>
      <c r="B181" s="54"/>
      <c r="C181" s="21" t="str">
        <f>[1]!СумаПрописом(C180)</f>
        <v>Сто тридцять п`ять тисяч триста дев`яносто п`ять гривень 00 копiйок</v>
      </c>
      <c r="D181" s="50"/>
      <c r="E181" s="50"/>
      <c r="F181" s="59"/>
      <c r="G181" s="16"/>
    </row>
    <row r="182" spans="1:43" s="7" customFormat="1" ht="13.5" customHeight="1">
      <c r="A182" s="68" t="s">
        <v>8</v>
      </c>
      <c r="B182" s="87">
        <v>2273</v>
      </c>
      <c r="C182" s="8">
        <f>C180</f>
        <v>135395</v>
      </c>
      <c r="D182" s="60"/>
      <c r="E182" s="60"/>
      <c r="F182" s="60"/>
      <c r="G182" s="16"/>
      <c r="H182" s="29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</row>
    <row r="183" spans="1:43" s="7" customFormat="1" ht="30" customHeight="1" thickBot="1">
      <c r="A183" s="69"/>
      <c r="B183" s="88"/>
      <c r="C183" s="12" t="str">
        <f>[1]!СумаПрописом(C182)</f>
        <v>Сто тридцять п`ять тисяч триста дев`яносто п`ять гривень 00 копiйок</v>
      </c>
      <c r="D183" s="61"/>
      <c r="E183" s="61"/>
      <c r="F183" s="61"/>
      <c r="G183" s="16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</row>
    <row r="184" spans="1:7" s="17" customFormat="1" ht="18.75" customHeight="1">
      <c r="A184" s="74" t="s">
        <v>101</v>
      </c>
      <c r="B184" s="99">
        <v>3110</v>
      </c>
      <c r="C184" s="18">
        <v>53000</v>
      </c>
      <c r="D184" s="55" t="s">
        <v>22</v>
      </c>
      <c r="E184" s="55" t="s">
        <v>22</v>
      </c>
      <c r="F184" s="53"/>
      <c r="G184" s="16"/>
    </row>
    <row r="185" spans="1:7" s="17" customFormat="1" ht="30" customHeight="1" thickBot="1">
      <c r="A185" s="75"/>
      <c r="B185" s="100"/>
      <c r="C185" s="21" t="str">
        <f>[1]!СумаПрописом(C184)</f>
        <v>П`ятдесят три тисячi гривень 00 копiйок</v>
      </c>
      <c r="D185" s="56"/>
      <c r="E185" s="56"/>
      <c r="F185" s="54"/>
      <c r="G185" s="16"/>
    </row>
    <row r="186" spans="1:43" s="7" customFormat="1" ht="13.5" customHeight="1">
      <c r="A186" s="68" t="s">
        <v>8</v>
      </c>
      <c r="B186" s="87">
        <v>3110</v>
      </c>
      <c r="C186" s="8">
        <f>C184</f>
        <v>53000</v>
      </c>
      <c r="D186" s="60"/>
      <c r="E186" s="60"/>
      <c r="F186" s="60"/>
      <c r="G186" s="16"/>
      <c r="H186" s="29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</row>
    <row r="187" spans="1:43" s="7" customFormat="1" ht="30" customHeight="1" thickBot="1">
      <c r="A187" s="69"/>
      <c r="B187" s="88"/>
      <c r="C187" s="12" t="str">
        <f>[1]!СумаПрописом(C186)</f>
        <v>П`ятдесят три тисячi гривень 00 копiйок</v>
      </c>
      <c r="D187" s="61"/>
      <c r="E187" s="61"/>
      <c r="F187" s="61"/>
      <c r="G187" s="16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</row>
    <row r="188" spans="1:7" s="17" customFormat="1" ht="14.25" customHeight="1">
      <c r="A188" s="74" t="s">
        <v>119</v>
      </c>
      <c r="B188" s="99">
        <v>3132</v>
      </c>
      <c r="C188" s="18">
        <v>350000</v>
      </c>
      <c r="D188" s="55" t="s">
        <v>22</v>
      </c>
      <c r="E188" s="55" t="s">
        <v>22</v>
      </c>
      <c r="F188" s="53" t="s">
        <v>112</v>
      </c>
      <c r="G188" s="16"/>
    </row>
    <row r="189" spans="1:7" s="17" customFormat="1" ht="25.5" customHeight="1" thickBot="1">
      <c r="A189" s="75"/>
      <c r="B189" s="100"/>
      <c r="C189" s="21" t="str">
        <f>[1]!СумаПрописом(C188)</f>
        <v>Триста п`ятдесят тисяч гривень 00 копiйок</v>
      </c>
      <c r="D189" s="56"/>
      <c r="E189" s="56"/>
      <c r="F189" s="54"/>
      <c r="G189" s="16"/>
    </row>
    <row r="190" spans="1:7" s="17" customFormat="1" ht="14.25" customHeight="1">
      <c r="A190" s="74" t="s">
        <v>113</v>
      </c>
      <c r="B190" s="99">
        <v>3132</v>
      </c>
      <c r="C190" s="18">
        <v>400000</v>
      </c>
      <c r="D190" s="55" t="s">
        <v>22</v>
      </c>
      <c r="E190" s="55" t="s">
        <v>22</v>
      </c>
      <c r="F190" s="53" t="s">
        <v>112</v>
      </c>
      <c r="G190" s="16"/>
    </row>
    <row r="191" spans="1:7" s="17" customFormat="1" ht="25.5" customHeight="1" thickBot="1">
      <c r="A191" s="75"/>
      <c r="B191" s="100"/>
      <c r="C191" s="21" t="str">
        <f>[1]!СумаПрописом(C190)</f>
        <v>Чотириста тисяч гривень 00 копiйок</v>
      </c>
      <c r="D191" s="56"/>
      <c r="E191" s="56"/>
      <c r="F191" s="54"/>
      <c r="G191" s="16"/>
    </row>
    <row r="192" spans="1:7" s="17" customFormat="1" ht="14.25" customHeight="1">
      <c r="A192" s="74" t="s">
        <v>114</v>
      </c>
      <c r="B192" s="99">
        <v>3132</v>
      </c>
      <c r="C192" s="18">
        <v>800000</v>
      </c>
      <c r="D192" s="55" t="s">
        <v>22</v>
      </c>
      <c r="E192" s="55" t="s">
        <v>22</v>
      </c>
      <c r="F192" s="53" t="s">
        <v>112</v>
      </c>
      <c r="G192" s="16"/>
    </row>
    <row r="193" spans="1:7" s="17" customFormat="1" ht="25.5" customHeight="1" thickBot="1">
      <c r="A193" s="75"/>
      <c r="B193" s="100"/>
      <c r="C193" s="21" t="str">
        <f>[1]!СумаПрописом(C192)</f>
        <v>Вiсiмсот тисяч гривень 00 копiйок</v>
      </c>
      <c r="D193" s="56"/>
      <c r="E193" s="56"/>
      <c r="F193" s="54"/>
      <c r="G193" s="16"/>
    </row>
    <row r="194" spans="1:43" s="7" customFormat="1" ht="13.5" customHeight="1">
      <c r="A194" s="68" t="s">
        <v>8</v>
      </c>
      <c r="B194" s="87">
        <v>3132</v>
      </c>
      <c r="C194" s="8">
        <f>C188+C190+C192</f>
        <v>1550000</v>
      </c>
      <c r="D194" s="60"/>
      <c r="E194" s="60"/>
      <c r="F194" s="60"/>
      <c r="G194" s="16"/>
      <c r="H194" s="29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</row>
    <row r="195" spans="1:43" s="7" customFormat="1" ht="30" customHeight="1" thickBot="1">
      <c r="A195" s="69"/>
      <c r="B195" s="88"/>
      <c r="C195" s="12" t="str">
        <f>[1]!СумаПрописом(C194)</f>
        <v>Один мiльйон п`ятсот п`ятдесят тисяч гривень 00 копiйок</v>
      </c>
      <c r="D195" s="61"/>
      <c r="E195" s="61"/>
      <c r="F195" s="61"/>
      <c r="G195" s="16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</row>
    <row r="196" spans="1:43" s="13" customFormat="1" ht="12" customHeight="1">
      <c r="A196" s="92" t="s">
        <v>9</v>
      </c>
      <c r="B196" s="85"/>
      <c r="C196" s="8">
        <f>C36+C82+C122+C172+C178+C182+C186+C194</f>
        <v>6266014.800000001</v>
      </c>
      <c r="D196" s="60"/>
      <c r="E196" s="60"/>
      <c r="F196" s="90"/>
      <c r="G196" s="16"/>
      <c r="H196" s="30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</row>
    <row r="197" spans="1:43" s="7" customFormat="1" ht="29.25" customHeight="1" thickBot="1">
      <c r="A197" s="93"/>
      <c r="B197" s="86"/>
      <c r="C197" s="12" t="str">
        <f>[1]!СумаПрописом(C196)</f>
        <v>Шiсть мiльйонiв двiстi шiстдесят шiсть тисяч чотирнадцять гривень 80 копiйок</v>
      </c>
      <c r="D197" s="61"/>
      <c r="E197" s="61"/>
      <c r="F197" s="91"/>
      <c r="G197" s="16"/>
      <c r="H197" s="32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</row>
    <row r="198" spans="1:8" s="35" customFormat="1" ht="28.5" customHeight="1">
      <c r="A198" s="40" t="s">
        <v>115</v>
      </c>
      <c r="H198" s="36"/>
    </row>
    <row r="199" spans="1:8" ht="15.75" customHeight="1">
      <c r="A199" s="3"/>
      <c r="H199" s="33"/>
    </row>
    <row r="200" ht="27.75" customHeight="1">
      <c r="A200" s="3" t="s">
        <v>23</v>
      </c>
    </row>
    <row r="201" spans="1:43" s="7" customFormat="1" ht="24" customHeight="1">
      <c r="A201" s="23" t="s">
        <v>103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</row>
  </sheetData>
  <mergeCells count="474">
    <mergeCell ref="A144:A145"/>
    <mergeCell ref="B144:B145"/>
    <mergeCell ref="D144:D145"/>
    <mergeCell ref="E144:E145"/>
    <mergeCell ref="F192:F193"/>
    <mergeCell ref="A194:A195"/>
    <mergeCell ref="B194:B195"/>
    <mergeCell ref="D194:D195"/>
    <mergeCell ref="E194:E195"/>
    <mergeCell ref="F194:F195"/>
    <mergeCell ref="A192:A193"/>
    <mergeCell ref="B192:B193"/>
    <mergeCell ref="D192:D193"/>
    <mergeCell ref="E192:E193"/>
    <mergeCell ref="F188:F189"/>
    <mergeCell ref="A190:A191"/>
    <mergeCell ref="B190:B191"/>
    <mergeCell ref="D190:D191"/>
    <mergeCell ref="E190:E191"/>
    <mergeCell ref="F190:F191"/>
    <mergeCell ref="A188:A189"/>
    <mergeCell ref="D188:D189"/>
    <mergeCell ref="E188:E189"/>
    <mergeCell ref="B188:B189"/>
    <mergeCell ref="F54:F55"/>
    <mergeCell ref="A80:A81"/>
    <mergeCell ref="B80:B81"/>
    <mergeCell ref="D80:D81"/>
    <mergeCell ref="E80:E81"/>
    <mergeCell ref="F80:F81"/>
    <mergeCell ref="A54:A55"/>
    <mergeCell ref="B54:B55"/>
    <mergeCell ref="D54:D55"/>
    <mergeCell ref="E54:E55"/>
    <mergeCell ref="A46:A47"/>
    <mergeCell ref="B46:B47"/>
    <mergeCell ref="F46:F47"/>
    <mergeCell ref="D46:D47"/>
    <mergeCell ref="E46:E47"/>
    <mergeCell ref="F176:F177"/>
    <mergeCell ref="A48:A49"/>
    <mergeCell ref="B48:B49"/>
    <mergeCell ref="D48:D49"/>
    <mergeCell ref="E48:E49"/>
    <mergeCell ref="F48:F49"/>
    <mergeCell ref="F144:F145"/>
    <mergeCell ref="F174:F175"/>
    <mergeCell ref="A174:A175"/>
    <mergeCell ref="B174:B175"/>
    <mergeCell ref="F180:F181"/>
    <mergeCell ref="A178:A179"/>
    <mergeCell ref="B178:B179"/>
    <mergeCell ref="D178:D179"/>
    <mergeCell ref="E178:E179"/>
    <mergeCell ref="F182:F183"/>
    <mergeCell ref="A176:A177"/>
    <mergeCell ref="B176:B177"/>
    <mergeCell ref="D176:D177"/>
    <mergeCell ref="E176:E177"/>
    <mergeCell ref="A182:A183"/>
    <mergeCell ref="B182:B183"/>
    <mergeCell ref="D182:D183"/>
    <mergeCell ref="E182:E183"/>
    <mergeCell ref="F178:F179"/>
    <mergeCell ref="E166:E167"/>
    <mergeCell ref="E162:E163"/>
    <mergeCell ref="E140:E141"/>
    <mergeCell ref="E138:E139"/>
    <mergeCell ref="F128:F129"/>
    <mergeCell ref="A130:A131"/>
    <mergeCell ref="B130:B131"/>
    <mergeCell ref="D130:D131"/>
    <mergeCell ref="E130:E131"/>
    <mergeCell ref="F130:F131"/>
    <mergeCell ref="D128:D129"/>
    <mergeCell ref="E128:E129"/>
    <mergeCell ref="A186:A187"/>
    <mergeCell ref="B186:B187"/>
    <mergeCell ref="D186:D187"/>
    <mergeCell ref="E186:E187"/>
    <mergeCell ref="F186:F187"/>
    <mergeCell ref="D184:D185"/>
    <mergeCell ref="E184:E185"/>
    <mergeCell ref="F184:F185"/>
    <mergeCell ref="D30:D31"/>
    <mergeCell ref="D32:D33"/>
    <mergeCell ref="A184:A185"/>
    <mergeCell ref="B184:B185"/>
    <mergeCell ref="D174:D175"/>
    <mergeCell ref="D166:D167"/>
    <mergeCell ref="D132:D133"/>
    <mergeCell ref="A180:A181"/>
    <mergeCell ref="B180:B181"/>
    <mergeCell ref="D180:D181"/>
    <mergeCell ref="E44:E45"/>
    <mergeCell ref="E42:E43"/>
    <mergeCell ref="F42:F43"/>
    <mergeCell ref="E120:E121"/>
    <mergeCell ref="F112:F113"/>
    <mergeCell ref="F110:F111"/>
    <mergeCell ref="E114:E115"/>
    <mergeCell ref="E112:E113"/>
    <mergeCell ref="E62:E63"/>
    <mergeCell ref="F102:F103"/>
    <mergeCell ref="F162:F163"/>
    <mergeCell ref="F166:F167"/>
    <mergeCell ref="A156:A157"/>
    <mergeCell ref="B156:B157"/>
    <mergeCell ref="D156:D157"/>
    <mergeCell ref="E156:E157"/>
    <mergeCell ref="F156:F157"/>
    <mergeCell ref="A166:A167"/>
    <mergeCell ref="B166:B167"/>
    <mergeCell ref="D164:D165"/>
    <mergeCell ref="A42:A43"/>
    <mergeCell ref="E106:E107"/>
    <mergeCell ref="F164:F165"/>
    <mergeCell ref="A160:A161"/>
    <mergeCell ref="E126:E127"/>
    <mergeCell ref="E122:E123"/>
    <mergeCell ref="A120:A121"/>
    <mergeCell ref="B120:B121"/>
    <mergeCell ref="D120:D121"/>
    <mergeCell ref="F108:F109"/>
    <mergeCell ref="F122:F123"/>
    <mergeCell ref="F114:F115"/>
    <mergeCell ref="F116:F117"/>
    <mergeCell ref="F120:F121"/>
    <mergeCell ref="F118:F119"/>
    <mergeCell ref="A66:A67"/>
    <mergeCell ref="A68:A69"/>
    <mergeCell ref="B68:B69"/>
    <mergeCell ref="B66:B67"/>
    <mergeCell ref="A88:A89"/>
    <mergeCell ref="B88:B89"/>
    <mergeCell ref="D88:D89"/>
    <mergeCell ref="F160:F161"/>
    <mergeCell ref="E98:E99"/>
    <mergeCell ref="D98:D99"/>
    <mergeCell ref="A96:A97"/>
    <mergeCell ref="F98:F99"/>
    <mergeCell ref="A98:A99"/>
    <mergeCell ref="F106:F107"/>
    <mergeCell ref="B90:B91"/>
    <mergeCell ref="B100:B101"/>
    <mergeCell ref="B102:B103"/>
    <mergeCell ref="B92:B93"/>
    <mergeCell ref="D122:D123"/>
    <mergeCell ref="B106:B107"/>
    <mergeCell ref="B96:B97"/>
    <mergeCell ref="B98:B99"/>
    <mergeCell ref="A118:A119"/>
    <mergeCell ref="D118:D119"/>
    <mergeCell ref="E118:E119"/>
    <mergeCell ref="B118:B119"/>
    <mergeCell ref="B114:B115"/>
    <mergeCell ref="A116:A117"/>
    <mergeCell ref="B116:B117"/>
    <mergeCell ref="A114:A115"/>
    <mergeCell ref="A108:A109"/>
    <mergeCell ref="D108:D109"/>
    <mergeCell ref="E108:E109"/>
    <mergeCell ref="A112:A113"/>
    <mergeCell ref="B112:B113"/>
    <mergeCell ref="E110:E111"/>
    <mergeCell ref="A110:A111"/>
    <mergeCell ref="B110:B111"/>
    <mergeCell ref="D110:D111"/>
    <mergeCell ref="D112:D113"/>
    <mergeCell ref="A104:A105"/>
    <mergeCell ref="B104:B105"/>
    <mergeCell ref="D68:D69"/>
    <mergeCell ref="E68:E69"/>
    <mergeCell ref="A90:A91"/>
    <mergeCell ref="E96:E97"/>
    <mergeCell ref="A70:A71"/>
    <mergeCell ref="B70:B71"/>
    <mergeCell ref="E88:E89"/>
    <mergeCell ref="A92:A93"/>
    <mergeCell ref="F100:F101"/>
    <mergeCell ref="F94:F95"/>
    <mergeCell ref="F82:F83"/>
    <mergeCell ref="F92:F93"/>
    <mergeCell ref="F88:F89"/>
    <mergeCell ref="F90:F91"/>
    <mergeCell ref="F96:F97"/>
    <mergeCell ref="F84:F85"/>
    <mergeCell ref="F58:F59"/>
    <mergeCell ref="F60:F61"/>
    <mergeCell ref="F62:F63"/>
    <mergeCell ref="F66:F67"/>
    <mergeCell ref="F64:F65"/>
    <mergeCell ref="F68:F69"/>
    <mergeCell ref="F70:F71"/>
    <mergeCell ref="A196:A197"/>
    <mergeCell ref="E58:E59"/>
    <mergeCell ref="A58:A59"/>
    <mergeCell ref="B58:B59"/>
    <mergeCell ref="D58:D59"/>
    <mergeCell ref="D60:D61"/>
    <mergeCell ref="E60:E61"/>
    <mergeCell ref="B62:B63"/>
    <mergeCell ref="A62:A63"/>
    <mergeCell ref="D62:D63"/>
    <mergeCell ref="A106:A107"/>
    <mergeCell ref="B108:B109"/>
    <mergeCell ref="F196:F197"/>
    <mergeCell ref="F170:F171"/>
    <mergeCell ref="A170:A171"/>
    <mergeCell ref="B170:B171"/>
    <mergeCell ref="D170:D171"/>
    <mergeCell ref="E170:E171"/>
    <mergeCell ref="D172:D173"/>
    <mergeCell ref="A172:A173"/>
    <mergeCell ref="B134:B135"/>
    <mergeCell ref="A122:A123"/>
    <mergeCell ref="A132:A133"/>
    <mergeCell ref="B132:B133"/>
    <mergeCell ref="A128:A129"/>
    <mergeCell ref="B128:B129"/>
    <mergeCell ref="B122:B123"/>
    <mergeCell ref="A16:A17"/>
    <mergeCell ref="A20:A21"/>
    <mergeCell ref="A18:A19"/>
    <mergeCell ref="A32:A33"/>
    <mergeCell ref="A26:A27"/>
    <mergeCell ref="A28:A29"/>
    <mergeCell ref="A30:A31"/>
    <mergeCell ref="A24:A25"/>
    <mergeCell ref="A22:A23"/>
    <mergeCell ref="A56:A57"/>
    <mergeCell ref="A60:A61"/>
    <mergeCell ref="B42:B43"/>
    <mergeCell ref="B32:B33"/>
    <mergeCell ref="B36:B37"/>
    <mergeCell ref="A38:A39"/>
    <mergeCell ref="A50:A51"/>
    <mergeCell ref="B50:B51"/>
    <mergeCell ref="A44:A45"/>
    <mergeCell ref="B44:B45"/>
    <mergeCell ref="F16:F17"/>
    <mergeCell ref="F24:F25"/>
    <mergeCell ref="F20:F21"/>
    <mergeCell ref="E18:E19"/>
    <mergeCell ref="F18:F19"/>
    <mergeCell ref="E20:E21"/>
    <mergeCell ref="B52:B53"/>
    <mergeCell ref="D52:D53"/>
    <mergeCell ref="E52:E53"/>
    <mergeCell ref="F34:F35"/>
    <mergeCell ref="D50:D51"/>
    <mergeCell ref="D42:D43"/>
    <mergeCell ref="D44:D45"/>
    <mergeCell ref="F44:F45"/>
    <mergeCell ref="F36:F37"/>
    <mergeCell ref="F52:F53"/>
    <mergeCell ref="F50:F51"/>
    <mergeCell ref="B26:B27"/>
    <mergeCell ref="B38:B39"/>
    <mergeCell ref="E36:E37"/>
    <mergeCell ref="E30:E31"/>
    <mergeCell ref="E32:E33"/>
    <mergeCell ref="E34:E35"/>
    <mergeCell ref="D34:D35"/>
    <mergeCell ref="E50:E51"/>
    <mergeCell ref="F40:F41"/>
    <mergeCell ref="E90:E91"/>
    <mergeCell ref="E94:E95"/>
    <mergeCell ref="D96:D97"/>
    <mergeCell ref="E102:E103"/>
    <mergeCell ref="D92:D93"/>
    <mergeCell ref="D100:D101"/>
    <mergeCell ref="D102:D103"/>
    <mergeCell ref="D90:D91"/>
    <mergeCell ref="D114:D115"/>
    <mergeCell ref="D106:D107"/>
    <mergeCell ref="E164:E165"/>
    <mergeCell ref="D148:D149"/>
    <mergeCell ref="E150:E151"/>
    <mergeCell ref="D158:D159"/>
    <mergeCell ref="D160:D161"/>
    <mergeCell ref="E160:E161"/>
    <mergeCell ref="E158:E159"/>
    <mergeCell ref="D162:D163"/>
    <mergeCell ref="A146:A147"/>
    <mergeCell ref="A150:A151"/>
    <mergeCell ref="B150:B151"/>
    <mergeCell ref="A124:A125"/>
    <mergeCell ref="A126:A127"/>
    <mergeCell ref="B124:B125"/>
    <mergeCell ref="B126:B127"/>
    <mergeCell ref="B136:B137"/>
    <mergeCell ref="A148:A149"/>
    <mergeCell ref="A134:A135"/>
    <mergeCell ref="A154:A155"/>
    <mergeCell ref="D142:D143"/>
    <mergeCell ref="D140:D141"/>
    <mergeCell ref="D152:D153"/>
    <mergeCell ref="A152:A153"/>
    <mergeCell ref="B152:B153"/>
    <mergeCell ref="B142:B143"/>
    <mergeCell ref="B146:B147"/>
    <mergeCell ref="B148:B149"/>
    <mergeCell ref="D146:D147"/>
    <mergeCell ref="A168:A169"/>
    <mergeCell ref="B168:B169"/>
    <mergeCell ref="A164:A165"/>
    <mergeCell ref="B164:B165"/>
    <mergeCell ref="A158:A159"/>
    <mergeCell ref="B158:B159"/>
    <mergeCell ref="B160:B161"/>
    <mergeCell ref="A162:A163"/>
    <mergeCell ref="B162:B163"/>
    <mergeCell ref="B196:B197"/>
    <mergeCell ref="D196:D197"/>
    <mergeCell ref="E196:E197"/>
    <mergeCell ref="E168:E169"/>
    <mergeCell ref="B172:B173"/>
    <mergeCell ref="E172:E173"/>
    <mergeCell ref="D168:D169"/>
    <mergeCell ref="E174:E175"/>
    <mergeCell ref="E180:E181"/>
    <mergeCell ref="B20:B21"/>
    <mergeCell ref="B18:B19"/>
    <mergeCell ref="B16:B17"/>
    <mergeCell ref="E152:E153"/>
    <mergeCell ref="E104:E105"/>
    <mergeCell ref="D104:D105"/>
    <mergeCell ref="E100:E101"/>
    <mergeCell ref="E124:E125"/>
    <mergeCell ref="D116:D117"/>
    <mergeCell ref="E116:E117"/>
    <mergeCell ref="A2:F2"/>
    <mergeCell ref="A3:F3"/>
    <mergeCell ref="A4:F4"/>
    <mergeCell ref="A5:F5"/>
    <mergeCell ref="A6:F6"/>
    <mergeCell ref="A10:A11"/>
    <mergeCell ref="B10:B11"/>
    <mergeCell ref="D12:D13"/>
    <mergeCell ref="E12:E13"/>
    <mergeCell ref="F12:F13"/>
    <mergeCell ref="D10:D11"/>
    <mergeCell ref="A12:A13"/>
    <mergeCell ref="B12:B13"/>
    <mergeCell ref="F14:F15"/>
    <mergeCell ref="E10:E11"/>
    <mergeCell ref="F10:F11"/>
    <mergeCell ref="A14:A15"/>
    <mergeCell ref="B14:B15"/>
    <mergeCell ref="D14:D15"/>
    <mergeCell ref="E14:E15"/>
    <mergeCell ref="A52:A53"/>
    <mergeCell ref="D16:D17"/>
    <mergeCell ref="E16:E17"/>
    <mergeCell ref="D20:D21"/>
    <mergeCell ref="D18:D19"/>
    <mergeCell ref="B24:B25"/>
    <mergeCell ref="B28:B29"/>
    <mergeCell ref="B30:B31"/>
    <mergeCell ref="A36:A37"/>
    <mergeCell ref="A34:A35"/>
    <mergeCell ref="A100:A101"/>
    <mergeCell ref="B64:B65"/>
    <mergeCell ref="A64:A65"/>
    <mergeCell ref="A40:A41"/>
    <mergeCell ref="A86:A87"/>
    <mergeCell ref="B86:B87"/>
    <mergeCell ref="A84:A85"/>
    <mergeCell ref="B84:B85"/>
    <mergeCell ref="B40:B41"/>
    <mergeCell ref="A74:A75"/>
    <mergeCell ref="D126:D127"/>
    <mergeCell ref="A82:A83"/>
    <mergeCell ref="B82:B83"/>
    <mergeCell ref="F124:F125"/>
    <mergeCell ref="D124:D125"/>
    <mergeCell ref="E92:E93"/>
    <mergeCell ref="A102:A103"/>
    <mergeCell ref="A94:A95"/>
    <mergeCell ref="B94:B95"/>
    <mergeCell ref="D94:D95"/>
    <mergeCell ref="D134:D135"/>
    <mergeCell ref="E132:E133"/>
    <mergeCell ref="F132:F133"/>
    <mergeCell ref="E134:E135"/>
    <mergeCell ref="F134:F135"/>
    <mergeCell ref="B138:B139"/>
    <mergeCell ref="E136:E137"/>
    <mergeCell ref="D138:D139"/>
    <mergeCell ref="A142:A143"/>
    <mergeCell ref="D136:D137"/>
    <mergeCell ref="A138:A139"/>
    <mergeCell ref="B140:B141"/>
    <mergeCell ref="A136:A137"/>
    <mergeCell ref="A140:A141"/>
    <mergeCell ref="B154:B155"/>
    <mergeCell ref="D154:D155"/>
    <mergeCell ref="E154:E155"/>
    <mergeCell ref="E148:E149"/>
    <mergeCell ref="D150:D151"/>
    <mergeCell ref="E146:E147"/>
    <mergeCell ref="E142:E143"/>
    <mergeCell ref="F138:F139"/>
    <mergeCell ref="F168:F169"/>
    <mergeCell ref="F148:F149"/>
    <mergeCell ref="F146:F147"/>
    <mergeCell ref="F142:F143"/>
    <mergeCell ref="F140:F141"/>
    <mergeCell ref="F152:F153"/>
    <mergeCell ref="F150:F151"/>
    <mergeCell ref="F158:F159"/>
    <mergeCell ref="F154:F155"/>
    <mergeCell ref="F172:F173"/>
    <mergeCell ref="F56:F57"/>
    <mergeCell ref="F86:F87"/>
    <mergeCell ref="F72:F73"/>
    <mergeCell ref="F78:F79"/>
    <mergeCell ref="F104:F105"/>
    <mergeCell ref="F126:F127"/>
    <mergeCell ref="F136:F137"/>
    <mergeCell ref="B56:B57"/>
    <mergeCell ref="D56:D57"/>
    <mergeCell ref="E56:E57"/>
    <mergeCell ref="D70:D71"/>
    <mergeCell ref="E70:E71"/>
    <mergeCell ref="B60:B61"/>
    <mergeCell ref="D64:D65"/>
    <mergeCell ref="E64:E65"/>
    <mergeCell ref="D66:D67"/>
    <mergeCell ref="E66:E67"/>
    <mergeCell ref="D84:D85"/>
    <mergeCell ref="E82:E83"/>
    <mergeCell ref="E86:E87"/>
    <mergeCell ref="E84:E85"/>
    <mergeCell ref="D82:D83"/>
    <mergeCell ref="D86:D87"/>
    <mergeCell ref="B22:B23"/>
    <mergeCell ref="D22:D23"/>
    <mergeCell ref="E22:E23"/>
    <mergeCell ref="F22:F23"/>
    <mergeCell ref="D24:D25"/>
    <mergeCell ref="E24:E25"/>
    <mergeCell ref="D40:D41"/>
    <mergeCell ref="E40:E41"/>
    <mergeCell ref="D38:D39"/>
    <mergeCell ref="D36:D37"/>
    <mergeCell ref="E26:E27"/>
    <mergeCell ref="E28:E29"/>
    <mergeCell ref="D26:D27"/>
    <mergeCell ref="D28:D29"/>
    <mergeCell ref="F26:F27"/>
    <mergeCell ref="F28:F29"/>
    <mergeCell ref="E38:E39"/>
    <mergeCell ref="F38:F39"/>
    <mergeCell ref="F30:F31"/>
    <mergeCell ref="F32:F33"/>
    <mergeCell ref="A72:A73"/>
    <mergeCell ref="B72:B73"/>
    <mergeCell ref="D72:D73"/>
    <mergeCell ref="E72:E73"/>
    <mergeCell ref="D74:D75"/>
    <mergeCell ref="E74:E75"/>
    <mergeCell ref="F74:F75"/>
    <mergeCell ref="B76:B77"/>
    <mergeCell ref="D76:D77"/>
    <mergeCell ref="E76:E77"/>
    <mergeCell ref="F76:F77"/>
    <mergeCell ref="B74:B75"/>
    <mergeCell ref="E78:E79"/>
    <mergeCell ref="A78:A79"/>
    <mergeCell ref="A76:A77"/>
    <mergeCell ref="B78:B79"/>
    <mergeCell ref="D78:D79"/>
  </mergeCells>
  <printOptions/>
  <pageMargins left="0.51" right="0.16" top="0" bottom="0" header="0" footer="0"/>
  <pageSetup horizontalDpi="600" verticalDpi="600" orientation="landscape" paperSize="9" scale="88" r:id="rId1"/>
  <rowBreaks count="7" manualBreakCount="7">
    <brk id="31" max="5" man="1"/>
    <brk id="59" max="5" man="1"/>
    <brk id="87" max="5" man="1"/>
    <brk id="117" max="5" man="1"/>
    <brk id="141" max="5" man="1"/>
    <brk id="161" max="5" man="1"/>
    <brk id="18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cp:lastPrinted>2016-03-25T14:04:15Z</cp:lastPrinted>
  <dcterms:created xsi:type="dcterms:W3CDTF">1996-10-08T23:32:33Z</dcterms:created>
  <dcterms:modified xsi:type="dcterms:W3CDTF">2016-03-28T14:04:51Z</dcterms:modified>
  <cp:category/>
  <cp:version/>
  <cp:contentType/>
  <cp:contentStatus/>
</cp:coreProperties>
</file>